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0545" windowHeight="8835" activeTab="0"/>
  </bookViews>
  <sheets>
    <sheet name="чистовик" sheetId="1" r:id="rId1"/>
    <sheet name="Лист2" sheetId="2" r:id="rId2"/>
    <sheet name="Лист3" sheetId="3" r:id="rId3"/>
  </sheets>
  <definedNames>
    <definedName name="_xlnm.Print_Area" localSheetId="0">'чистовик'!$A$1:$H$82</definedName>
  </definedNames>
  <calcPr fullCalcOnLoad="1"/>
</workbook>
</file>

<file path=xl/sharedStrings.xml><?xml version="1.0" encoding="utf-8"?>
<sst xmlns="http://schemas.openxmlformats.org/spreadsheetml/2006/main" count="190" uniqueCount="55">
  <si>
    <t>№ п/п</t>
  </si>
  <si>
    <t>Цели, задачи, мероприятия Программы</t>
  </si>
  <si>
    <t>Срок реализации мероприятий Программы</t>
  </si>
  <si>
    <t>Объем финансирования, тыс.руб.</t>
  </si>
  <si>
    <t>областной бюджет</t>
  </si>
  <si>
    <t>местный бюджет</t>
  </si>
  <si>
    <t>внебюджетные средства</t>
  </si>
  <si>
    <t>Исполнитель мероприятия Программы</t>
  </si>
  <si>
    <t>в том числе</t>
  </si>
  <si>
    <t>Создание условий для обеспечения энергосбережения и повышения энергетической эффективности в бюджетной сфере Черемховского района</t>
  </si>
  <si>
    <t>Проведение энергетических обследований бюджетных структур муниципальной собственности  ЧРМО</t>
  </si>
  <si>
    <t>2014 год</t>
  </si>
  <si>
    <t>2015 год</t>
  </si>
  <si>
    <t>2016 год</t>
  </si>
  <si>
    <t>2014-2016 годы, всего</t>
  </si>
  <si>
    <t>Создание системы мониторинга и информационного и методического обеспечения мероприятий по энергосбережению и повышению энергетической эффективности на территории ЧРМО</t>
  </si>
  <si>
    <t>Формирование районной информационной системы в области энергосбережения и повышения энергетической эффективности</t>
  </si>
  <si>
    <t>Обучение, подготовка и переподготовка кадров в области энергосбережения и повышения энергетической эффективности</t>
  </si>
  <si>
    <t>Всего по Программе</t>
  </si>
  <si>
    <t>Отдел образования АЧРМО</t>
  </si>
  <si>
    <t>в том числе:</t>
  </si>
  <si>
    <t>обр</t>
  </si>
  <si>
    <t>библ</t>
  </si>
  <si>
    <t>ЧРМО</t>
  </si>
  <si>
    <t>МКУК "Межпоселенческая библиотека Черемховского района"</t>
  </si>
  <si>
    <t>Перечень мероприятий муниципальной программы</t>
  </si>
  <si>
    <t>"Энергосбережение и повышение энергетической эффективности  на территории</t>
  </si>
  <si>
    <t>Финансовые средства,                 всего</t>
  </si>
  <si>
    <t xml:space="preserve">Содействие  в реализации мероприятий в области энергосбережения и повышения энергетической эффективности в бюджетной сфере. </t>
  </si>
  <si>
    <t>Формирование мотивации для эффективного и рационального использования энергетических ресурсов.</t>
  </si>
  <si>
    <t>Администрация Черемховского районного муниципального образования</t>
  </si>
  <si>
    <t>МКУК «Межпоселенческий культурный центр»</t>
  </si>
  <si>
    <t>жарки</t>
  </si>
  <si>
    <t>Отдел образования АЧРМО, МКУК "Межпоселенческая библиотека Черемховского района", МКУК «Межпоселенческий культурный центр»</t>
  </si>
  <si>
    <r>
      <t>Администрация Черемховского районного муниципального образования,</t>
    </r>
    <r>
      <rPr>
        <sz val="9"/>
        <rFont val="Times New Roman"/>
        <family val="0"/>
      </rPr>
      <t xml:space="preserve"> Отдел образования АЧРМО, МКУК "Межпоселенческая библиотека Черемховского района", МКУК «Межпоселенческий культурный центр»</t>
    </r>
  </si>
  <si>
    <t>1.1</t>
  </si>
  <si>
    <t>1.2</t>
  </si>
  <si>
    <t>2.1</t>
  </si>
  <si>
    <t>2.2</t>
  </si>
  <si>
    <t>2.3</t>
  </si>
  <si>
    <t>Приложение № 1</t>
  </si>
  <si>
    <t>к постановлению администрации                             Черемховского районного                                           муниципального образования                                                                              от ______________№_______</t>
  </si>
  <si>
    <t xml:space="preserve">  </t>
  </si>
  <si>
    <t>Черемховского районного муниципального образования» на 2014-2017 годы</t>
  </si>
  <si>
    <t>2017 год</t>
  </si>
  <si>
    <t xml:space="preserve">Начальник УЖКХ АЧРМО </t>
  </si>
  <si>
    <t>М.В. Обтовка</t>
  </si>
  <si>
    <t>3.</t>
  </si>
  <si>
    <t>Содействие  строительству, реконструкции и капитальному ремонту зданий, строений, сооружений, соответствующих высокому классу энергоэффективности</t>
  </si>
  <si>
    <t>район-ный бюджет</t>
  </si>
  <si>
    <t xml:space="preserve"> всего</t>
  </si>
  <si>
    <t>област-ной бюджет</t>
  </si>
  <si>
    <t>2</t>
  </si>
  <si>
    <t>3</t>
  </si>
  <si>
    <t>Администрация Черемховского районного муниципального образования, Отдел образования АЧРМО, МКУК "Межпоселенческая библиотека Черемховского района", МКУК «Межпоселенческий культурный центр»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</si>
</sst>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0">
    <font>
      <sz val="12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41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4"/>
      <name val="Times New Roman"/>
      <family val="1"/>
    </font>
    <font>
      <sz val="10"/>
      <color indexed="15"/>
      <name val="Times New Roman"/>
      <family val="0"/>
    </font>
    <font>
      <b/>
      <sz val="9"/>
      <name val="Times New Roman"/>
      <family val="1"/>
    </font>
    <font>
      <sz val="14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color indexed="9"/>
      <name val="Times New Roman"/>
      <family val="0"/>
    </font>
    <font>
      <sz val="12"/>
      <color indexed="9"/>
      <name val="Times New Roman"/>
      <family val="0"/>
    </font>
    <font>
      <sz val="9"/>
      <color indexed="9"/>
      <name val="Times New Roman"/>
      <family val="0"/>
    </font>
    <font>
      <b/>
      <sz val="10"/>
      <color indexed="9"/>
      <name val="Times New Roman"/>
      <family val="0"/>
    </font>
    <font>
      <sz val="11"/>
      <color indexed="9"/>
      <name val="Times New Roman"/>
      <family val="0"/>
    </font>
    <font>
      <b/>
      <sz val="14"/>
      <color indexed="9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88"/>
  <sheetViews>
    <sheetView tabSelected="1" view="pageBreakPreview" zoomScale="75" zoomScaleSheetLayoutView="75" workbookViewId="0" topLeftCell="A61">
      <selection activeCell="I1" sqref="I1:U16384"/>
    </sheetView>
  </sheetViews>
  <sheetFormatPr defaultColWidth="9.00390625" defaultRowHeight="15.75"/>
  <cols>
    <col min="1" max="1" width="4.25390625" style="3" customWidth="1"/>
    <col min="2" max="2" width="32.75390625" style="3" customWidth="1"/>
    <col min="3" max="3" width="21.50390625" style="3" customWidth="1"/>
    <col min="4" max="4" width="12.875" style="3" customWidth="1"/>
    <col min="5" max="5" width="11.25390625" style="3" customWidth="1"/>
    <col min="6" max="6" width="9.00390625" style="3" customWidth="1"/>
    <col min="7" max="7" width="13.875" style="3" customWidth="1"/>
    <col min="8" max="8" width="29.25390625" style="3" customWidth="1"/>
    <col min="9" max="13" width="0.6171875" style="5" customWidth="1"/>
    <col min="14" max="14" width="0.6171875" style="6" customWidth="1"/>
    <col min="15" max="20" width="0.6171875" style="7" customWidth="1"/>
    <col min="21" max="21" width="0.6171875" style="8" customWidth="1"/>
  </cols>
  <sheetData>
    <row r="2" spans="7:8" ht="15.75">
      <c r="G2" s="51" t="s">
        <v>40</v>
      </c>
      <c r="H2" s="51"/>
    </row>
    <row r="3" spans="7:8" ht="63.75" customHeight="1">
      <c r="G3" s="20" t="s">
        <v>41</v>
      </c>
      <c r="H3" s="20"/>
    </row>
    <row r="5" spans="1:8" ht="18.75">
      <c r="A5" s="36" t="s">
        <v>25</v>
      </c>
      <c r="B5" s="36"/>
      <c r="C5" s="36"/>
      <c r="D5" s="36"/>
      <c r="E5" s="36"/>
      <c r="F5" s="36"/>
      <c r="G5" s="36"/>
      <c r="H5" s="36"/>
    </row>
    <row r="6" spans="1:8" ht="18.75">
      <c r="A6" s="36" t="s">
        <v>26</v>
      </c>
      <c r="B6" s="36"/>
      <c r="C6" s="36"/>
      <c r="D6" s="36"/>
      <c r="E6" s="36"/>
      <c r="F6" s="36"/>
      <c r="G6" s="36"/>
      <c r="H6" s="36"/>
    </row>
    <row r="7" spans="1:8" ht="18.75">
      <c r="A7" s="36" t="s">
        <v>43</v>
      </c>
      <c r="B7" s="36"/>
      <c r="C7" s="36"/>
      <c r="D7" s="36"/>
      <c r="E7" s="36"/>
      <c r="F7" s="36"/>
      <c r="G7" s="36"/>
      <c r="H7" s="36"/>
    </row>
    <row r="9" spans="1:8" ht="15.75">
      <c r="A9" s="38" t="s">
        <v>0</v>
      </c>
      <c r="B9" s="38" t="s">
        <v>1</v>
      </c>
      <c r="C9" s="38" t="s">
        <v>2</v>
      </c>
      <c r="D9" s="38" t="s">
        <v>3</v>
      </c>
      <c r="E9" s="38"/>
      <c r="F9" s="38"/>
      <c r="G9" s="38"/>
      <c r="H9" s="38" t="s">
        <v>7</v>
      </c>
    </row>
    <row r="10" spans="1:20" ht="15" customHeight="1">
      <c r="A10" s="38"/>
      <c r="B10" s="38"/>
      <c r="C10" s="38"/>
      <c r="D10" s="38" t="s">
        <v>27</v>
      </c>
      <c r="E10" s="38" t="s">
        <v>8</v>
      </c>
      <c r="F10" s="38"/>
      <c r="G10" s="38"/>
      <c r="H10" s="38"/>
      <c r="I10" s="21" t="s">
        <v>49</v>
      </c>
      <c r="J10" s="21" t="s">
        <v>8</v>
      </c>
      <c r="K10" s="21"/>
      <c r="L10" s="21"/>
      <c r="M10" s="21"/>
      <c r="P10" s="21" t="s">
        <v>51</v>
      </c>
      <c r="Q10" s="21" t="s">
        <v>8</v>
      </c>
      <c r="R10" s="21"/>
      <c r="S10" s="21"/>
      <c r="T10" s="21"/>
    </row>
    <row r="11" spans="1:21" ht="30">
      <c r="A11" s="38"/>
      <c r="B11" s="38"/>
      <c r="C11" s="38"/>
      <c r="D11" s="38"/>
      <c r="E11" s="14" t="s">
        <v>4</v>
      </c>
      <c r="F11" s="14" t="s">
        <v>5</v>
      </c>
      <c r="G11" s="14" t="s">
        <v>6</v>
      </c>
      <c r="H11" s="38"/>
      <c r="I11" s="27"/>
      <c r="J11" s="5" t="s">
        <v>23</v>
      </c>
      <c r="K11" s="5" t="s">
        <v>21</v>
      </c>
      <c r="L11" s="5" t="s">
        <v>22</v>
      </c>
      <c r="M11" s="5" t="s">
        <v>32</v>
      </c>
      <c r="O11" s="5"/>
      <c r="P11" s="27"/>
      <c r="Q11" s="5" t="s">
        <v>23</v>
      </c>
      <c r="R11" s="5" t="s">
        <v>21</v>
      </c>
      <c r="S11" s="5" t="s">
        <v>22</v>
      </c>
      <c r="T11" s="5" t="s">
        <v>32</v>
      </c>
      <c r="U11" s="9" t="s">
        <v>1</v>
      </c>
    </row>
    <row r="12" spans="1:21" s="2" customFormat="1" ht="19.5" customHeight="1">
      <c r="A12" s="29">
        <v>1</v>
      </c>
      <c r="B12" s="29" t="s">
        <v>9</v>
      </c>
      <c r="C12" s="14" t="s">
        <v>14</v>
      </c>
      <c r="D12" s="15">
        <f aca="true" t="shared" si="0" ref="D12:D56">E12+F12+G12</f>
        <v>1793.6666666666665</v>
      </c>
      <c r="E12" s="15">
        <f>E13+E14+E15+E16</f>
        <v>524.8666666666667</v>
      </c>
      <c r="F12" s="15">
        <f>F13+F14+F15+F16</f>
        <v>1268.8</v>
      </c>
      <c r="G12" s="15">
        <f>G13+G14+G15+G16</f>
        <v>0</v>
      </c>
      <c r="H12" s="32"/>
      <c r="I12" s="10">
        <f>I13+I14+I15+I16</f>
        <v>1268.8</v>
      </c>
      <c r="J12" s="10">
        <f>J13+J14+J15+J16</f>
        <v>0</v>
      </c>
      <c r="K12" s="10">
        <f>K13+K14+K15+K16</f>
        <v>479.7</v>
      </c>
      <c r="L12" s="10">
        <f>L13+L14+L15+L16</f>
        <v>495.2</v>
      </c>
      <c r="M12" s="10">
        <f>M13+M14+M15+M16</f>
        <v>293.9</v>
      </c>
      <c r="N12" s="6"/>
      <c r="O12" s="5" t="s">
        <v>50</v>
      </c>
      <c r="P12" s="10">
        <f>P13+P14+P15+P16</f>
        <v>524.9000000000001</v>
      </c>
      <c r="Q12" s="10">
        <f>Q13+Q14+Q15+Q16</f>
        <v>0</v>
      </c>
      <c r="R12" s="10">
        <f>R13+R14+R15+R16</f>
        <v>221.8</v>
      </c>
      <c r="S12" s="10">
        <f>S13+S14+S15+S16</f>
        <v>245</v>
      </c>
      <c r="T12" s="10">
        <f>T13+T14+T15+T16</f>
        <v>58.1</v>
      </c>
      <c r="U12" s="34" t="s">
        <v>9</v>
      </c>
    </row>
    <row r="13" spans="1:21" s="2" customFormat="1" ht="19.5" customHeight="1">
      <c r="A13" s="30"/>
      <c r="B13" s="30"/>
      <c r="C13" s="14" t="s">
        <v>11</v>
      </c>
      <c r="D13" s="1">
        <f t="shared" si="0"/>
        <v>856.0999999999999</v>
      </c>
      <c r="E13" s="1">
        <f aca="true" t="shared" si="1" ref="E13:F16">E18+E23</f>
        <v>478.2</v>
      </c>
      <c r="F13" s="1">
        <f>F18+F23</f>
        <v>377.9</v>
      </c>
      <c r="G13" s="16"/>
      <c r="H13" s="33"/>
      <c r="I13" s="5">
        <f>J13+K13+L13+M13</f>
        <v>377.9</v>
      </c>
      <c r="J13" s="11">
        <f aca="true" t="shared" si="2" ref="J13:M16">J18+J23</f>
        <v>0</v>
      </c>
      <c r="K13" s="11">
        <f t="shared" si="2"/>
        <v>102.7</v>
      </c>
      <c r="L13" s="11">
        <f t="shared" si="2"/>
        <v>225.2</v>
      </c>
      <c r="M13" s="11">
        <f t="shared" si="2"/>
        <v>50</v>
      </c>
      <c r="N13" s="6"/>
      <c r="O13" s="5" t="s">
        <v>11</v>
      </c>
      <c r="P13" s="5">
        <f>Q13+R13+S13+T13</f>
        <v>478.20000000000005</v>
      </c>
      <c r="Q13" s="11">
        <f aca="true" t="shared" si="3" ref="Q13:T16">Q18+Q23</f>
        <v>0</v>
      </c>
      <c r="R13" s="11">
        <f t="shared" si="3"/>
        <v>175.1</v>
      </c>
      <c r="S13" s="11">
        <f t="shared" si="3"/>
        <v>245</v>
      </c>
      <c r="T13" s="11">
        <f t="shared" si="3"/>
        <v>58.1</v>
      </c>
      <c r="U13" s="34"/>
    </row>
    <row r="14" spans="1:21" s="2" customFormat="1" ht="19.5" customHeight="1">
      <c r="A14" s="30"/>
      <c r="B14" s="30"/>
      <c r="C14" s="14" t="s">
        <v>12</v>
      </c>
      <c r="D14" s="1">
        <f t="shared" si="0"/>
        <v>225.56666666666666</v>
      </c>
      <c r="E14" s="1">
        <f t="shared" si="1"/>
        <v>46.666666666666664</v>
      </c>
      <c r="F14" s="1">
        <f t="shared" si="1"/>
        <v>178.9</v>
      </c>
      <c r="G14" s="16"/>
      <c r="H14" s="33"/>
      <c r="I14" s="5">
        <f>J14+K14+L14+M14</f>
        <v>178.9</v>
      </c>
      <c r="J14" s="11">
        <f t="shared" si="2"/>
        <v>0</v>
      </c>
      <c r="K14" s="11">
        <f t="shared" si="2"/>
        <v>77</v>
      </c>
      <c r="L14" s="11">
        <f t="shared" si="2"/>
        <v>33</v>
      </c>
      <c r="M14" s="11">
        <f t="shared" si="2"/>
        <v>68.9</v>
      </c>
      <c r="N14" s="6"/>
      <c r="O14" s="5" t="s">
        <v>12</v>
      </c>
      <c r="P14" s="5">
        <f>Q14+R14+S14+T14</f>
        <v>46.7</v>
      </c>
      <c r="Q14" s="11">
        <f t="shared" si="3"/>
        <v>0</v>
      </c>
      <c r="R14" s="11">
        <f t="shared" si="3"/>
        <v>46.7</v>
      </c>
      <c r="S14" s="11">
        <f t="shared" si="3"/>
        <v>0</v>
      </c>
      <c r="T14" s="11">
        <f t="shared" si="3"/>
        <v>0</v>
      </c>
      <c r="U14" s="34"/>
    </row>
    <row r="15" spans="1:21" s="2" customFormat="1" ht="19.5" customHeight="1">
      <c r="A15" s="30"/>
      <c r="B15" s="30"/>
      <c r="C15" s="14" t="s">
        <v>13</v>
      </c>
      <c r="D15" s="1">
        <f t="shared" si="0"/>
        <v>382</v>
      </c>
      <c r="E15" s="1">
        <f t="shared" si="1"/>
        <v>0</v>
      </c>
      <c r="F15" s="1">
        <f t="shared" si="1"/>
        <v>382</v>
      </c>
      <c r="G15" s="16"/>
      <c r="H15" s="33"/>
      <c r="I15" s="11">
        <f>J15+K15+L15+M15</f>
        <v>382</v>
      </c>
      <c r="J15" s="11">
        <f t="shared" si="2"/>
        <v>0</v>
      </c>
      <c r="K15" s="11">
        <f t="shared" si="2"/>
        <v>175</v>
      </c>
      <c r="L15" s="11">
        <f t="shared" si="2"/>
        <v>132</v>
      </c>
      <c r="M15" s="11">
        <f t="shared" si="2"/>
        <v>75</v>
      </c>
      <c r="N15" s="6"/>
      <c r="O15" s="5" t="s">
        <v>13</v>
      </c>
      <c r="P15" s="5">
        <f>Q15+R15+S15+T15</f>
        <v>0</v>
      </c>
      <c r="Q15" s="11">
        <f t="shared" si="3"/>
        <v>0</v>
      </c>
      <c r="R15" s="11">
        <f t="shared" si="3"/>
        <v>0</v>
      </c>
      <c r="S15" s="11">
        <f t="shared" si="3"/>
        <v>0</v>
      </c>
      <c r="T15" s="11">
        <f t="shared" si="3"/>
        <v>0</v>
      </c>
      <c r="U15" s="34"/>
    </row>
    <row r="16" spans="1:21" s="2" customFormat="1" ht="19.5" customHeight="1">
      <c r="A16" s="31"/>
      <c r="B16" s="31"/>
      <c r="C16" s="14" t="s">
        <v>44</v>
      </c>
      <c r="D16" s="1">
        <f t="shared" si="0"/>
        <v>330</v>
      </c>
      <c r="E16" s="1">
        <f t="shared" si="1"/>
        <v>0</v>
      </c>
      <c r="F16" s="1">
        <f t="shared" si="1"/>
        <v>330</v>
      </c>
      <c r="G16" s="16"/>
      <c r="H16" s="33"/>
      <c r="I16" s="11">
        <f>J16+K16+L16+M16</f>
        <v>330</v>
      </c>
      <c r="J16" s="11">
        <f t="shared" si="2"/>
        <v>0</v>
      </c>
      <c r="K16" s="11">
        <f t="shared" si="2"/>
        <v>125</v>
      </c>
      <c r="L16" s="11">
        <f t="shared" si="2"/>
        <v>105</v>
      </c>
      <c r="M16" s="11">
        <f t="shared" si="2"/>
        <v>100</v>
      </c>
      <c r="N16" s="6"/>
      <c r="O16" s="5" t="s">
        <v>44</v>
      </c>
      <c r="P16" s="5">
        <f>Q16+R16+S16+T16</f>
        <v>0</v>
      </c>
      <c r="Q16" s="11">
        <f t="shared" si="3"/>
        <v>0</v>
      </c>
      <c r="R16" s="11">
        <f t="shared" si="3"/>
        <v>0</v>
      </c>
      <c r="S16" s="11">
        <f t="shared" si="3"/>
        <v>0</v>
      </c>
      <c r="T16" s="11">
        <f t="shared" si="3"/>
        <v>0</v>
      </c>
      <c r="U16" s="34"/>
    </row>
    <row r="17" spans="1:21" ht="19.5" customHeight="1">
      <c r="A17" s="42" t="s">
        <v>35</v>
      </c>
      <c r="B17" s="29" t="s">
        <v>10</v>
      </c>
      <c r="C17" s="14" t="s">
        <v>14</v>
      </c>
      <c r="D17" s="17">
        <f t="shared" si="0"/>
        <v>750.7666666666667</v>
      </c>
      <c r="E17" s="17">
        <f>E18+E19+E20+E21</f>
        <v>524.8666666666667</v>
      </c>
      <c r="F17" s="17">
        <f>F18+F19+F20+F21</f>
        <v>225.9</v>
      </c>
      <c r="G17" s="17">
        <f>G18+G19+G20+G21</f>
        <v>0</v>
      </c>
      <c r="H17" s="37" t="s">
        <v>33</v>
      </c>
      <c r="I17" s="10">
        <f>I18+I19+I20+I21</f>
        <v>225.9</v>
      </c>
      <c r="J17" s="10">
        <f>J18+J19+J20+J21</f>
        <v>0</v>
      </c>
      <c r="K17" s="10">
        <f>K18+K19+K20+K21</f>
        <v>95.9</v>
      </c>
      <c r="L17" s="10">
        <f>L18+L19+L20+L21</f>
        <v>105</v>
      </c>
      <c r="M17" s="10">
        <f>M18+M19+M20+M21</f>
        <v>25</v>
      </c>
      <c r="O17" s="5" t="s">
        <v>50</v>
      </c>
      <c r="P17" s="10">
        <f>P18+P19+P20+P21</f>
        <v>524.9000000000001</v>
      </c>
      <c r="Q17" s="10">
        <f>Q18+Q19+Q20+Q21</f>
        <v>0</v>
      </c>
      <c r="R17" s="10">
        <f>R18+R19+R20+R21</f>
        <v>221.8</v>
      </c>
      <c r="S17" s="10">
        <f>S18+S19+S20+S21</f>
        <v>245</v>
      </c>
      <c r="T17" s="10">
        <f>T18+T19+T20+T21</f>
        <v>58.1</v>
      </c>
      <c r="U17" s="34" t="s">
        <v>10</v>
      </c>
    </row>
    <row r="18" spans="1:21" ht="19.5" customHeight="1">
      <c r="A18" s="43"/>
      <c r="B18" s="30"/>
      <c r="C18" s="14" t="s">
        <v>11</v>
      </c>
      <c r="D18" s="1">
        <f t="shared" si="0"/>
        <v>684.1</v>
      </c>
      <c r="E18" s="1">
        <v>478.2</v>
      </c>
      <c r="F18" s="1">
        <v>205.9</v>
      </c>
      <c r="G18" s="1"/>
      <c r="H18" s="37"/>
      <c r="I18" s="5">
        <f>J18+K18+L18+M18</f>
        <v>205.9</v>
      </c>
      <c r="K18" s="11">
        <v>75.9</v>
      </c>
      <c r="L18" s="11">
        <v>105</v>
      </c>
      <c r="M18" s="11">
        <v>25</v>
      </c>
      <c r="O18" s="5" t="s">
        <v>11</v>
      </c>
      <c r="P18" s="5">
        <f>Q18+R18+S18+T18</f>
        <v>478.20000000000005</v>
      </c>
      <c r="Q18" s="5"/>
      <c r="R18" s="11">
        <v>175.1</v>
      </c>
      <c r="S18" s="11">
        <v>245</v>
      </c>
      <c r="T18" s="11">
        <v>58.1</v>
      </c>
      <c r="U18" s="34"/>
    </row>
    <row r="19" spans="1:21" ht="19.5" customHeight="1">
      <c r="A19" s="43"/>
      <c r="B19" s="30"/>
      <c r="C19" s="14" t="s">
        <v>12</v>
      </c>
      <c r="D19" s="1">
        <f t="shared" si="0"/>
        <v>66.66666666666666</v>
      </c>
      <c r="E19" s="1">
        <f>F19*70/30</f>
        <v>46.666666666666664</v>
      </c>
      <c r="F19" s="1">
        <v>20</v>
      </c>
      <c r="G19" s="1"/>
      <c r="H19" s="37"/>
      <c r="I19" s="11">
        <f>J19+K19+L19+M19</f>
        <v>20</v>
      </c>
      <c r="K19" s="11">
        <v>20</v>
      </c>
      <c r="M19" s="11"/>
      <c r="O19" s="5" t="s">
        <v>12</v>
      </c>
      <c r="P19" s="5">
        <f>Q19+R19+S19+T19</f>
        <v>46.7</v>
      </c>
      <c r="Q19" s="5"/>
      <c r="R19" s="11">
        <v>46.7</v>
      </c>
      <c r="S19" s="5"/>
      <c r="T19" s="11"/>
      <c r="U19" s="34"/>
    </row>
    <row r="20" spans="1:21" ht="19.5" customHeight="1">
      <c r="A20" s="43"/>
      <c r="B20" s="30"/>
      <c r="C20" s="14" t="s">
        <v>13</v>
      </c>
      <c r="D20" s="1">
        <f t="shared" si="0"/>
        <v>0</v>
      </c>
      <c r="E20" s="1">
        <f>F20*70/30</f>
        <v>0</v>
      </c>
      <c r="F20" s="1"/>
      <c r="G20" s="1"/>
      <c r="H20" s="37"/>
      <c r="I20" s="11">
        <f>J20+K20+L20+M20</f>
        <v>0</v>
      </c>
      <c r="K20" s="11"/>
      <c r="M20" s="11"/>
      <c r="O20" s="5" t="s">
        <v>13</v>
      </c>
      <c r="P20" s="5">
        <f>Q20+R20+S20+T20</f>
        <v>0</v>
      </c>
      <c r="Q20" s="5"/>
      <c r="R20" s="11"/>
      <c r="S20" s="5"/>
      <c r="T20" s="11"/>
      <c r="U20" s="34"/>
    </row>
    <row r="21" spans="1:21" ht="19.5" customHeight="1">
      <c r="A21" s="44"/>
      <c r="B21" s="31"/>
      <c r="C21" s="14" t="s">
        <v>44</v>
      </c>
      <c r="D21" s="1">
        <f t="shared" si="0"/>
        <v>0</v>
      </c>
      <c r="E21" s="1">
        <f>F21*70/30</f>
        <v>0</v>
      </c>
      <c r="F21" s="1"/>
      <c r="G21" s="1"/>
      <c r="H21" s="37"/>
      <c r="I21" s="11">
        <f>J21+K21+L21+M21</f>
        <v>0</v>
      </c>
      <c r="K21" s="11"/>
      <c r="M21" s="11"/>
      <c r="O21" s="5" t="s">
        <v>44</v>
      </c>
      <c r="P21" s="5">
        <f>Q21+R21+S21+T21</f>
        <v>0</v>
      </c>
      <c r="Q21" s="5"/>
      <c r="R21" s="11"/>
      <c r="S21" s="5"/>
      <c r="T21" s="11"/>
      <c r="U21" s="34"/>
    </row>
    <row r="22" spans="1:21" ht="19.5" customHeight="1">
      <c r="A22" s="42" t="s">
        <v>36</v>
      </c>
      <c r="B22" s="29" t="s">
        <v>28</v>
      </c>
      <c r="C22" s="14" t="s">
        <v>14</v>
      </c>
      <c r="D22" s="17">
        <f t="shared" si="0"/>
        <v>1042.9</v>
      </c>
      <c r="E22" s="17">
        <f>E23+E24+E25+E26</f>
        <v>0</v>
      </c>
      <c r="F22" s="17">
        <f>F23+F24+F25+F26</f>
        <v>1042.9</v>
      </c>
      <c r="G22" s="17">
        <f>G23+G24+G25+G26</f>
        <v>0</v>
      </c>
      <c r="H22" s="37" t="s">
        <v>54</v>
      </c>
      <c r="I22" s="10">
        <f>I23+I24+I25+I26</f>
        <v>1042.9</v>
      </c>
      <c r="J22" s="10">
        <f>J23+J24+J25+J26</f>
        <v>0</v>
      </c>
      <c r="K22" s="10">
        <f>K23+K24+K25+K26</f>
        <v>383.8</v>
      </c>
      <c r="L22" s="10">
        <f>L23+L24+L25+L26</f>
        <v>390.2</v>
      </c>
      <c r="M22" s="10">
        <f>M23+M24+M25+M26</f>
        <v>268.9</v>
      </c>
      <c r="O22" s="5" t="s">
        <v>50</v>
      </c>
      <c r="P22" s="10">
        <f>P23+P24+P25+P26</f>
        <v>0</v>
      </c>
      <c r="Q22" s="10">
        <f>Q23+Q24+Q25+Q26</f>
        <v>0</v>
      </c>
      <c r="R22" s="10">
        <f>R23+R24+R25+R26</f>
        <v>0</v>
      </c>
      <c r="S22" s="10">
        <f>S23+S24+S25+S26</f>
        <v>0</v>
      </c>
      <c r="T22" s="10">
        <f>T23+T24+T25+T26</f>
        <v>0</v>
      </c>
      <c r="U22" s="34" t="s">
        <v>28</v>
      </c>
    </row>
    <row r="23" spans="1:21" ht="19.5" customHeight="1">
      <c r="A23" s="43"/>
      <c r="B23" s="30"/>
      <c r="C23" s="14" t="s">
        <v>11</v>
      </c>
      <c r="D23" s="1">
        <f t="shared" si="0"/>
        <v>172</v>
      </c>
      <c r="E23" s="1"/>
      <c r="F23" s="1">
        <f>I23</f>
        <v>172</v>
      </c>
      <c r="G23" s="1"/>
      <c r="H23" s="37"/>
      <c r="I23" s="11">
        <f>J23+K23+L23+M23</f>
        <v>172</v>
      </c>
      <c r="K23" s="5">
        <v>26.8</v>
      </c>
      <c r="L23" s="5">
        <f>100.2+20</f>
        <v>120.2</v>
      </c>
      <c r="M23" s="11">
        <v>25</v>
      </c>
      <c r="O23" s="5" t="s">
        <v>11</v>
      </c>
      <c r="P23" s="5">
        <f>Q23+R23+S23+T23</f>
        <v>0</v>
      </c>
      <c r="Q23" s="5"/>
      <c r="R23" s="5"/>
      <c r="S23" s="5"/>
      <c r="T23" s="11"/>
      <c r="U23" s="34"/>
    </row>
    <row r="24" spans="1:21" ht="19.5" customHeight="1">
      <c r="A24" s="43"/>
      <c r="B24" s="30"/>
      <c r="C24" s="14" t="s">
        <v>12</v>
      </c>
      <c r="D24" s="1">
        <f t="shared" si="0"/>
        <v>158.9</v>
      </c>
      <c r="E24" s="1"/>
      <c r="F24" s="1">
        <f>I24</f>
        <v>158.9</v>
      </c>
      <c r="G24" s="1"/>
      <c r="H24" s="37"/>
      <c r="I24" s="11">
        <f>J24+K24+L24+M24</f>
        <v>158.9</v>
      </c>
      <c r="J24" s="11"/>
      <c r="K24" s="11">
        <v>57</v>
      </c>
      <c r="L24" s="11">
        <v>33</v>
      </c>
      <c r="M24" s="11">
        <v>68.9</v>
      </c>
      <c r="O24" s="5" t="s">
        <v>12</v>
      </c>
      <c r="P24" s="11">
        <f>Q24+R24+S24+T24</f>
        <v>0</v>
      </c>
      <c r="Q24" s="11"/>
      <c r="R24" s="11"/>
      <c r="S24" s="11"/>
      <c r="T24" s="11"/>
      <c r="U24" s="34"/>
    </row>
    <row r="25" spans="1:21" ht="19.5" customHeight="1">
      <c r="A25" s="43"/>
      <c r="B25" s="30"/>
      <c r="C25" s="14" t="s">
        <v>13</v>
      </c>
      <c r="D25" s="1">
        <f t="shared" si="0"/>
        <v>382</v>
      </c>
      <c r="E25" s="1"/>
      <c r="F25" s="1">
        <f>I25</f>
        <v>382</v>
      </c>
      <c r="G25" s="1"/>
      <c r="H25" s="37"/>
      <c r="I25" s="11">
        <f>J25+K25+L25+M25</f>
        <v>382</v>
      </c>
      <c r="J25" s="11"/>
      <c r="K25" s="11">
        <v>175</v>
      </c>
      <c r="L25" s="11">
        <v>132</v>
      </c>
      <c r="M25" s="11">
        <v>75</v>
      </c>
      <c r="O25" s="5" t="s">
        <v>13</v>
      </c>
      <c r="P25" s="11">
        <f>Q25+R25+S25+T25</f>
        <v>0</v>
      </c>
      <c r="Q25" s="11"/>
      <c r="R25" s="11"/>
      <c r="S25" s="11"/>
      <c r="T25" s="11"/>
      <c r="U25" s="34"/>
    </row>
    <row r="26" spans="1:21" ht="19.5" customHeight="1">
      <c r="A26" s="44"/>
      <c r="B26" s="31"/>
      <c r="C26" s="14" t="s">
        <v>44</v>
      </c>
      <c r="D26" s="1">
        <f t="shared" si="0"/>
        <v>330</v>
      </c>
      <c r="E26" s="1"/>
      <c r="F26" s="1">
        <f>I26</f>
        <v>330</v>
      </c>
      <c r="G26" s="1"/>
      <c r="H26" s="37"/>
      <c r="I26" s="11">
        <f>J26+K26+L26+M26</f>
        <v>330</v>
      </c>
      <c r="J26" s="11"/>
      <c r="K26" s="11">
        <v>125</v>
      </c>
      <c r="L26" s="11">
        <v>105</v>
      </c>
      <c r="M26" s="11">
        <v>100</v>
      </c>
      <c r="O26" s="5" t="s">
        <v>44</v>
      </c>
      <c r="P26" s="11">
        <f>Q26+R26+S26+T26</f>
        <v>0</v>
      </c>
      <c r="Q26" s="11"/>
      <c r="R26" s="11"/>
      <c r="S26" s="11"/>
      <c r="T26" s="11"/>
      <c r="U26" s="34"/>
    </row>
    <row r="27" spans="1:21" s="2" customFormat="1" ht="19.5" customHeight="1">
      <c r="A27" s="42" t="s">
        <v>52</v>
      </c>
      <c r="B27" s="29" t="s">
        <v>15</v>
      </c>
      <c r="C27" s="14" t="s">
        <v>14</v>
      </c>
      <c r="D27" s="17">
        <f t="shared" si="0"/>
        <v>5.6000000000000005</v>
      </c>
      <c r="E27" s="15">
        <f>E28+E29+E30+E31</f>
        <v>0</v>
      </c>
      <c r="F27" s="15">
        <f>F28+F29+F30+F31</f>
        <v>5.6000000000000005</v>
      </c>
      <c r="G27" s="15">
        <f>G28+G29+G30+G31</f>
        <v>0</v>
      </c>
      <c r="H27" s="38"/>
      <c r="I27" s="10">
        <f>I28+I29+I30+I31</f>
        <v>5.6000000000000005</v>
      </c>
      <c r="J27" s="10">
        <f>J28+J29+J30+J31</f>
        <v>5.6000000000000005</v>
      </c>
      <c r="K27" s="10">
        <f>K28+K29+K30+K31</f>
        <v>0</v>
      </c>
      <c r="L27" s="10">
        <f>L28+L29+L30+L31</f>
        <v>0</v>
      </c>
      <c r="M27" s="10">
        <f>M28+M29+M30+M31</f>
        <v>0</v>
      </c>
      <c r="N27" s="6"/>
      <c r="O27" s="5" t="s">
        <v>50</v>
      </c>
      <c r="P27" s="10">
        <f>P28+P29+P30+P31</f>
        <v>0</v>
      </c>
      <c r="Q27" s="10">
        <f>Q28+Q29+Q30+Q31</f>
        <v>0</v>
      </c>
      <c r="R27" s="10">
        <f>R28+R29+R30+R31</f>
        <v>0</v>
      </c>
      <c r="S27" s="10">
        <f>S28+S29+S30+S31</f>
        <v>0</v>
      </c>
      <c r="T27" s="10">
        <f>T28+T29+T30+T31</f>
        <v>0</v>
      </c>
      <c r="U27" s="34" t="s">
        <v>15</v>
      </c>
    </row>
    <row r="28" spans="1:21" s="2" customFormat="1" ht="19.5" customHeight="1">
      <c r="A28" s="43"/>
      <c r="B28" s="30"/>
      <c r="C28" s="14" t="s">
        <v>11</v>
      </c>
      <c r="D28" s="1">
        <f t="shared" si="0"/>
        <v>0.5</v>
      </c>
      <c r="E28" s="16">
        <f>E33+E38</f>
        <v>0</v>
      </c>
      <c r="F28" s="1">
        <f>F33+F38+F43</f>
        <v>0.5</v>
      </c>
      <c r="G28" s="16">
        <f>G33+G38</f>
        <v>0</v>
      </c>
      <c r="H28" s="38"/>
      <c r="I28" s="11">
        <f>J28+K28+L28+M28</f>
        <v>0.5</v>
      </c>
      <c r="J28" s="11">
        <f aca="true" t="shared" si="4" ref="J28:M31">J33+J38+J43</f>
        <v>0.5</v>
      </c>
      <c r="K28" s="11">
        <f t="shared" si="4"/>
        <v>0</v>
      </c>
      <c r="L28" s="11">
        <f t="shared" si="4"/>
        <v>0</v>
      </c>
      <c r="M28" s="11">
        <f t="shared" si="4"/>
        <v>0</v>
      </c>
      <c r="N28" s="6"/>
      <c r="O28" s="5" t="s">
        <v>11</v>
      </c>
      <c r="P28" s="11">
        <f>Q28+R28+S28+T28</f>
        <v>0</v>
      </c>
      <c r="Q28" s="11">
        <f aca="true" t="shared" si="5" ref="Q28:T31">Q33+Q38+Q43</f>
        <v>0</v>
      </c>
      <c r="R28" s="11">
        <f t="shared" si="5"/>
        <v>0</v>
      </c>
      <c r="S28" s="11">
        <f t="shared" si="5"/>
        <v>0</v>
      </c>
      <c r="T28" s="11">
        <f t="shared" si="5"/>
        <v>0</v>
      </c>
      <c r="U28" s="34"/>
    </row>
    <row r="29" spans="1:21" s="2" customFormat="1" ht="19.5" customHeight="1">
      <c r="A29" s="43"/>
      <c r="B29" s="30"/>
      <c r="C29" s="14" t="s">
        <v>12</v>
      </c>
      <c r="D29" s="1">
        <f t="shared" si="0"/>
        <v>1.7</v>
      </c>
      <c r="E29" s="16">
        <f>E34+E39</f>
        <v>0</v>
      </c>
      <c r="F29" s="1">
        <f>F34+F39+F44</f>
        <v>1.7</v>
      </c>
      <c r="G29" s="16">
        <f>G34+G39</f>
        <v>0</v>
      </c>
      <c r="H29" s="38"/>
      <c r="I29" s="11">
        <f>J29+K29+L29+M29</f>
        <v>1.7</v>
      </c>
      <c r="J29" s="11">
        <f t="shared" si="4"/>
        <v>1.7</v>
      </c>
      <c r="K29" s="11">
        <f t="shared" si="4"/>
        <v>0</v>
      </c>
      <c r="L29" s="11">
        <f t="shared" si="4"/>
        <v>0</v>
      </c>
      <c r="M29" s="11">
        <f t="shared" si="4"/>
        <v>0</v>
      </c>
      <c r="N29" s="6"/>
      <c r="O29" s="5" t="s">
        <v>12</v>
      </c>
      <c r="P29" s="11">
        <f>Q29+R29+S29+T29</f>
        <v>0</v>
      </c>
      <c r="Q29" s="11">
        <f t="shared" si="5"/>
        <v>0</v>
      </c>
      <c r="R29" s="11">
        <f t="shared" si="5"/>
        <v>0</v>
      </c>
      <c r="S29" s="11">
        <f t="shared" si="5"/>
        <v>0</v>
      </c>
      <c r="T29" s="11">
        <f t="shared" si="5"/>
        <v>0</v>
      </c>
      <c r="U29" s="34"/>
    </row>
    <row r="30" spans="1:21" s="2" customFormat="1" ht="19.5" customHeight="1">
      <c r="A30" s="43"/>
      <c r="B30" s="30"/>
      <c r="C30" s="14" t="s">
        <v>13</v>
      </c>
      <c r="D30" s="1">
        <f t="shared" si="0"/>
        <v>1.7</v>
      </c>
      <c r="E30" s="16">
        <f>E35+E40</f>
        <v>0</v>
      </c>
      <c r="F30" s="1">
        <f>F35+F40+F45</f>
        <v>1.7</v>
      </c>
      <c r="G30" s="16">
        <f>G35+G40</f>
        <v>0</v>
      </c>
      <c r="H30" s="38"/>
      <c r="I30" s="11">
        <f>J30+K30+L30+M30</f>
        <v>1.7</v>
      </c>
      <c r="J30" s="11">
        <f t="shared" si="4"/>
        <v>1.7</v>
      </c>
      <c r="K30" s="11">
        <f t="shared" si="4"/>
        <v>0</v>
      </c>
      <c r="L30" s="11">
        <f t="shared" si="4"/>
        <v>0</v>
      </c>
      <c r="M30" s="11">
        <f t="shared" si="4"/>
        <v>0</v>
      </c>
      <c r="N30" s="6"/>
      <c r="O30" s="5" t="s">
        <v>13</v>
      </c>
      <c r="P30" s="11">
        <f>Q30+R30+S30+T30</f>
        <v>0</v>
      </c>
      <c r="Q30" s="11">
        <f t="shared" si="5"/>
        <v>0</v>
      </c>
      <c r="R30" s="11">
        <f t="shared" si="5"/>
        <v>0</v>
      </c>
      <c r="S30" s="11">
        <f t="shared" si="5"/>
        <v>0</v>
      </c>
      <c r="T30" s="11">
        <f t="shared" si="5"/>
        <v>0</v>
      </c>
      <c r="U30" s="34"/>
    </row>
    <row r="31" spans="1:21" s="2" customFormat="1" ht="19.5" customHeight="1">
      <c r="A31" s="44"/>
      <c r="B31" s="31"/>
      <c r="C31" s="14" t="s">
        <v>44</v>
      </c>
      <c r="D31" s="1">
        <f t="shared" si="0"/>
        <v>1.7</v>
      </c>
      <c r="E31" s="16">
        <f>E36+E41</f>
        <v>0</v>
      </c>
      <c r="F31" s="1">
        <f>F36+F41+F46</f>
        <v>1.7</v>
      </c>
      <c r="G31" s="16">
        <f>G36+G41</f>
        <v>0</v>
      </c>
      <c r="H31" s="38"/>
      <c r="I31" s="11">
        <f>J31+K31+L31+M31</f>
        <v>1.7</v>
      </c>
      <c r="J31" s="11">
        <f t="shared" si="4"/>
        <v>1.7</v>
      </c>
      <c r="K31" s="11">
        <f t="shared" si="4"/>
        <v>0</v>
      </c>
      <c r="L31" s="11">
        <f t="shared" si="4"/>
        <v>0</v>
      </c>
      <c r="M31" s="11">
        <f t="shared" si="4"/>
        <v>0</v>
      </c>
      <c r="N31" s="6"/>
      <c r="O31" s="5" t="s">
        <v>44</v>
      </c>
      <c r="P31" s="11">
        <f>Q31+R31+S31+T31</f>
        <v>0</v>
      </c>
      <c r="Q31" s="11">
        <f t="shared" si="5"/>
        <v>0</v>
      </c>
      <c r="R31" s="11">
        <f t="shared" si="5"/>
        <v>0</v>
      </c>
      <c r="S31" s="11">
        <f t="shared" si="5"/>
        <v>0</v>
      </c>
      <c r="T31" s="11">
        <f t="shared" si="5"/>
        <v>0</v>
      </c>
      <c r="U31" s="34"/>
    </row>
    <row r="32" spans="1:21" ht="19.5" customHeight="1">
      <c r="A32" s="42" t="s">
        <v>37</v>
      </c>
      <c r="B32" s="29" t="s">
        <v>16</v>
      </c>
      <c r="C32" s="14" t="s">
        <v>14</v>
      </c>
      <c r="D32" s="17">
        <f t="shared" si="0"/>
        <v>5.6000000000000005</v>
      </c>
      <c r="E32" s="17">
        <f>E33+E34+E35+E36</f>
        <v>0</v>
      </c>
      <c r="F32" s="17">
        <f>F33+F34+F35+F36</f>
        <v>5.6000000000000005</v>
      </c>
      <c r="G32" s="17">
        <f>G33+G34+G35+G36</f>
        <v>0</v>
      </c>
      <c r="H32" s="37" t="s">
        <v>30</v>
      </c>
      <c r="I32" s="10">
        <f>I33+I34+I35+I36</f>
        <v>5.6000000000000005</v>
      </c>
      <c r="J32" s="10">
        <f>J33+J34+J35+J36</f>
        <v>5.6000000000000005</v>
      </c>
      <c r="K32" s="10">
        <f>K33+K34+K35+K36</f>
        <v>0</v>
      </c>
      <c r="L32" s="10">
        <f>L33+L34+L35+L36</f>
        <v>0</v>
      </c>
      <c r="M32" s="10">
        <f>M33+M34+M35+M36</f>
        <v>0</v>
      </c>
      <c r="O32" s="5" t="s">
        <v>50</v>
      </c>
      <c r="P32" s="10">
        <f>P33+P34+P35+P36</f>
        <v>0</v>
      </c>
      <c r="Q32" s="10">
        <f>Q33+Q34+Q35+Q36</f>
        <v>0</v>
      </c>
      <c r="R32" s="10">
        <f>R33+R34+R35+R36</f>
        <v>0</v>
      </c>
      <c r="S32" s="10">
        <f>S33+S34+S35+S36</f>
        <v>0</v>
      </c>
      <c r="T32" s="10">
        <f>T33+T34+T35+T36</f>
        <v>0</v>
      </c>
      <c r="U32" s="34" t="s">
        <v>16</v>
      </c>
    </row>
    <row r="33" spans="1:21" ht="19.5" customHeight="1">
      <c r="A33" s="43"/>
      <c r="B33" s="30"/>
      <c r="C33" s="14" t="s">
        <v>11</v>
      </c>
      <c r="D33" s="1">
        <f t="shared" si="0"/>
        <v>0.5</v>
      </c>
      <c r="E33" s="1"/>
      <c r="F33" s="1">
        <f>I33</f>
        <v>0.5</v>
      </c>
      <c r="G33" s="1"/>
      <c r="H33" s="37"/>
      <c r="I33" s="5">
        <f>J33+K33+L33+M33</f>
        <v>0.5</v>
      </c>
      <c r="J33" s="11">
        <v>0.5</v>
      </c>
      <c r="K33" s="11"/>
      <c r="L33" s="11"/>
      <c r="M33" s="11"/>
      <c r="O33" s="5" t="s">
        <v>11</v>
      </c>
      <c r="P33" s="5">
        <f>Q33+R33+S33+T33</f>
        <v>0</v>
      </c>
      <c r="Q33" s="11"/>
      <c r="R33" s="11"/>
      <c r="S33" s="11"/>
      <c r="T33" s="11"/>
      <c r="U33" s="34"/>
    </row>
    <row r="34" spans="1:21" ht="19.5" customHeight="1">
      <c r="A34" s="43"/>
      <c r="B34" s="30"/>
      <c r="C34" s="14" t="s">
        <v>12</v>
      </c>
      <c r="D34" s="1">
        <f t="shared" si="0"/>
        <v>1.7</v>
      </c>
      <c r="E34" s="1"/>
      <c r="F34" s="1">
        <f>I34</f>
        <v>1.7</v>
      </c>
      <c r="G34" s="1"/>
      <c r="H34" s="37"/>
      <c r="I34" s="11">
        <f>J34+K34+L34+M34</f>
        <v>1.7</v>
      </c>
      <c r="J34" s="11">
        <v>1.7</v>
      </c>
      <c r="K34" s="11"/>
      <c r="L34" s="11"/>
      <c r="M34" s="11"/>
      <c r="O34" s="5" t="s">
        <v>12</v>
      </c>
      <c r="P34" s="12">
        <f>Q34+R34+S34+T34</f>
        <v>0</v>
      </c>
      <c r="Q34" s="11"/>
      <c r="R34" s="11"/>
      <c r="S34" s="11"/>
      <c r="T34" s="11"/>
      <c r="U34" s="34"/>
    </row>
    <row r="35" spans="1:21" ht="19.5" customHeight="1">
      <c r="A35" s="43"/>
      <c r="B35" s="30"/>
      <c r="C35" s="14" t="s">
        <v>13</v>
      </c>
      <c r="D35" s="1">
        <f t="shared" si="0"/>
        <v>1.7</v>
      </c>
      <c r="E35" s="1"/>
      <c r="F35" s="1">
        <f>I35</f>
        <v>1.7</v>
      </c>
      <c r="G35" s="1"/>
      <c r="H35" s="37"/>
      <c r="I35" s="5">
        <f>J35+K35+L35+M35</f>
        <v>1.7</v>
      </c>
      <c r="J35" s="11">
        <v>1.7</v>
      </c>
      <c r="K35" s="11"/>
      <c r="L35" s="11"/>
      <c r="M35" s="11"/>
      <c r="O35" s="5" t="s">
        <v>13</v>
      </c>
      <c r="P35" s="5">
        <f>Q35+R35+S35+T35</f>
        <v>0</v>
      </c>
      <c r="Q35" s="11"/>
      <c r="R35" s="11"/>
      <c r="S35" s="11"/>
      <c r="T35" s="11"/>
      <c r="U35" s="34"/>
    </row>
    <row r="36" spans="1:21" ht="19.5" customHeight="1">
      <c r="A36" s="44"/>
      <c r="B36" s="31"/>
      <c r="C36" s="14" t="s">
        <v>44</v>
      </c>
      <c r="D36" s="1">
        <f t="shared" si="0"/>
        <v>1.7</v>
      </c>
      <c r="E36" s="1"/>
      <c r="F36" s="1">
        <f>I36</f>
        <v>1.7</v>
      </c>
      <c r="G36" s="1"/>
      <c r="H36" s="37"/>
      <c r="I36" s="5">
        <f>J36+K36+L36+M36</f>
        <v>1.7</v>
      </c>
      <c r="J36" s="11">
        <v>1.7</v>
      </c>
      <c r="K36" s="11"/>
      <c r="L36" s="11"/>
      <c r="M36" s="11"/>
      <c r="O36" s="5" t="s">
        <v>44</v>
      </c>
      <c r="P36" s="5">
        <f>Q36+R36+S36+T36</f>
        <v>0</v>
      </c>
      <c r="Q36" s="11"/>
      <c r="R36" s="11"/>
      <c r="S36" s="11"/>
      <c r="T36" s="11"/>
      <c r="U36" s="34"/>
    </row>
    <row r="37" spans="1:21" ht="19.5" customHeight="1">
      <c r="A37" s="42" t="s">
        <v>38</v>
      </c>
      <c r="B37" s="29" t="s">
        <v>17</v>
      </c>
      <c r="C37" s="14" t="s">
        <v>14</v>
      </c>
      <c r="D37" s="17">
        <f t="shared" si="0"/>
        <v>0</v>
      </c>
      <c r="E37" s="17">
        <f>E38+E39+E40+E41</f>
        <v>0</v>
      </c>
      <c r="F37" s="17">
        <f>F38+F39+F40+F41</f>
        <v>0</v>
      </c>
      <c r="G37" s="17">
        <f>G38+G39+G40+G41</f>
        <v>0</v>
      </c>
      <c r="H37" s="37" t="s">
        <v>54</v>
      </c>
      <c r="I37" s="10">
        <f>I38+I39+I40+I41</f>
        <v>0</v>
      </c>
      <c r="J37" s="10">
        <f>J38+J39+J40+J41</f>
        <v>0</v>
      </c>
      <c r="K37" s="10">
        <f>K38+K39+K40+K41</f>
        <v>0</v>
      </c>
      <c r="L37" s="10">
        <f>L38+L39+L40+L41</f>
        <v>0</v>
      </c>
      <c r="M37" s="10">
        <f>M38+M39+M40+M41</f>
        <v>0</v>
      </c>
      <c r="O37" s="5" t="s">
        <v>50</v>
      </c>
      <c r="P37" s="10">
        <f>P38+P39+P40+P41</f>
        <v>0</v>
      </c>
      <c r="Q37" s="10">
        <f>Q38+Q39+Q40+Q41</f>
        <v>0</v>
      </c>
      <c r="R37" s="10">
        <f>R38+R39+R40+R41</f>
        <v>0</v>
      </c>
      <c r="S37" s="10">
        <f>S38+S39+S40+S41</f>
        <v>0</v>
      </c>
      <c r="T37" s="10">
        <f>T38+T39+T40+T41</f>
        <v>0</v>
      </c>
      <c r="U37" s="34" t="s">
        <v>17</v>
      </c>
    </row>
    <row r="38" spans="1:21" ht="19.5" customHeight="1">
      <c r="A38" s="43"/>
      <c r="B38" s="30"/>
      <c r="C38" s="14" t="s">
        <v>11</v>
      </c>
      <c r="D38" s="1">
        <f t="shared" si="0"/>
        <v>0</v>
      </c>
      <c r="E38" s="1"/>
      <c r="F38" s="1">
        <f>I38</f>
        <v>0</v>
      </c>
      <c r="G38" s="1"/>
      <c r="H38" s="37"/>
      <c r="I38" s="5">
        <f>J38+K38+L38+M38</f>
        <v>0</v>
      </c>
      <c r="J38" s="11"/>
      <c r="K38" s="11">
        <v>0</v>
      </c>
      <c r="L38" s="11"/>
      <c r="M38" s="11"/>
      <c r="O38" s="5" t="s">
        <v>11</v>
      </c>
      <c r="P38" s="5">
        <f>Q38+R38+S38+T38</f>
        <v>0</v>
      </c>
      <c r="Q38" s="11"/>
      <c r="R38" s="11"/>
      <c r="S38" s="11"/>
      <c r="T38" s="11"/>
      <c r="U38" s="34"/>
    </row>
    <row r="39" spans="1:21" ht="19.5" customHeight="1">
      <c r="A39" s="43"/>
      <c r="B39" s="30"/>
      <c r="C39" s="14" t="s">
        <v>12</v>
      </c>
      <c r="D39" s="1">
        <f t="shared" si="0"/>
        <v>0</v>
      </c>
      <c r="E39" s="1"/>
      <c r="F39" s="1">
        <f>I39</f>
        <v>0</v>
      </c>
      <c r="G39" s="1"/>
      <c r="H39" s="37"/>
      <c r="I39" s="11">
        <f>J39+K39+L39+M39</f>
        <v>0</v>
      </c>
      <c r="J39" s="11"/>
      <c r="K39" s="11"/>
      <c r="L39" s="11"/>
      <c r="M39" s="11"/>
      <c r="O39" s="5" t="s">
        <v>12</v>
      </c>
      <c r="P39" s="11">
        <f>Q39+R39+S39+T39</f>
        <v>0</v>
      </c>
      <c r="Q39" s="11"/>
      <c r="R39" s="11"/>
      <c r="S39" s="11"/>
      <c r="T39" s="11"/>
      <c r="U39" s="34"/>
    </row>
    <row r="40" spans="1:21" ht="19.5" customHeight="1">
      <c r="A40" s="43"/>
      <c r="B40" s="30"/>
      <c r="C40" s="14" t="s">
        <v>13</v>
      </c>
      <c r="D40" s="1">
        <f t="shared" si="0"/>
        <v>0</v>
      </c>
      <c r="E40" s="1"/>
      <c r="F40" s="1">
        <f>I40</f>
        <v>0</v>
      </c>
      <c r="G40" s="1"/>
      <c r="H40" s="37"/>
      <c r="I40" s="5">
        <f>J40+K40+L40+M40</f>
        <v>0</v>
      </c>
      <c r="J40" s="11"/>
      <c r="K40" s="11"/>
      <c r="L40" s="11"/>
      <c r="M40" s="11"/>
      <c r="O40" s="5" t="s">
        <v>13</v>
      </c>
      <c r="P40" s="5">
        <f>Q40+R40+S40+T40</f>
        <v>0</v>
      </c>
      <c r="Q40" s="11"/>
      <c r="R40" s="11"/>
      <c r="S40" s="11"/>
      <c r="T40" s="11"/>
      <c r="U40" s="34"/>
    </row>
    <row r="41" spans="1:21" ht="19.5" customHeight="1">
      <c r="A41" s="44"/>
      <c r="B41" s="31"/>
      <c r="C41" s="14" t="s">
        <v>44</v>
      </c>
      <c r="D41" s="1">
        <f t="shared" si="0"/>
        <v>0</v>
      </c>
      <c r="E41" s="1"/>
      <c r="F41" s="1">
        <f>I41</f>
        <v>0</v>
      </c>
      <c r="G41" s="1"/>
      <c r="H41" s="37"/>
      <c r="I41" s="5">
        <f>J41+K41+L41+M41</f>
        <v>0</v>
      </c>
      <c r="J41" s="11"/>
      <c r="K41" s="11"/>
      <c r="L41" s="11"/>
      <c r="M41" s="11"/>
      <c r="O41" s="5" t="s">
        <v>44</v>
      </c>
      <c r="P41" s="5">
        <f>Q41+R41+S41+T41</f>
        <v>0</v>
      </c>
      <c r="Q41" s="11"/>
      <c r="R41" s="11"/>
      <c r="S41" s="11"/>
      <c r="T41" s="11"/>
      <c r="U41" s="34"/>
    </row>
    <row r="42" spans="1:21" ht="19.5" customHeight="1">
      <c r="A42" s="42" t="s">
        <v>39</v>
      </c>
      <c r="B42" s="29" t="s">
        <v>29</v>
      </c>
      <c r="C42" s="14" t="s">
        <v>14</v>
      </c>
      <c r="D42" s="17">
        <f t="shared" si="0"/>
        <v>0</v>
      </c>
      <c r="E42" s="17">
        <f>E43+E44+E45+E46</f>
        <v>0</v>
      </c>
      <c r="F42" s="17">
        <f>F43+F44+F45+F46</f>
        <v>0</v>
      </c>
      <c r="G42" s="17">
        <f>G43+G44+G45+G46</f>
        <v>0</v>
      </c>
      <c r="H42" s="37" t="s">
        <v>30</v>
      </c>
      <c r="I42" s="10">
        <f>I43+I44+I45+I46</f>
        <v>0</v>
      </c>
      <c r="J42" s="10">
        <f>J43+J44+J45+J46</f>
        <v>0</v>
      </c>
      <c r="K42" s="10">
        <f>K43+K44+K45+K46</f>
        <v>0</v>
      </c>
      <c r="L42" s="10">
        <f>L43+L44+L45+L46</f>
        <v>0</v>
      </c>
      <c r="M42" s="10">
        <f>M43+M44+M45+M46</f>
        <v>0</v>
      </c>
      <c r="O42" s="5" t="s">
        <v>50</v>
      </c>
      <c r="P42" s="10">
        <f>P43+P44+P45+P46</f>
        <v>0</v>
      </c>
      <c r="Q42" s="10">
        <f>Q43+Q44+Q45+Q46</f>
        <v>0</v>
      </c>
      <c r="R42" s="10">
        <f>R43+R44+R45+R46</f>
        <v>0</v>
      </c>
      <c r="S42" s="10">
        <f>S43+S44+S45+S46</f>
        <v>0</v>
      </c>
      <c r="T42" s="10">
        <f>T43+T44+T45+T46</f>
        <v>0</v>
      </c>
      <c r="U42" s="34" t="s">
        <v>29</v>
      </c>
    </row>
    <row r="43" spans="1:21" ht="19.5" customHeight="1">
      <c r="A43" s="43"/>
      <c r="B43" s="30"/>
      <c r="C43" s="14" t="s">
        <v>11</v>
      </c>
      <c r="D43" s="1">
        <f t="shared" si="0"/>
        <v>0</v>
      </c>
      <c r="E43" s="1"/>
      <c r="F43" s="1">
        <f>I43</f>
        <v>0</v>
      </c>
      <c r="G43" s="1"/>
      <c r="H43" s="37"/>
      <c r="I43" s="5">
        <f>J43+K43+L43+M43</f>
        <v>0</v>
      </c>
      <c r="J43" s="11"/>
      <c r="K43" s="11"/>
      <c r="L43" s="11"/>
      <c r="M43" s="11"/>
      <c r="O43" s="5" t="s">
        <v>11</v>
      </c>
      <c r="P43" s="5">
        <f>Q43+R43+S43+T43</f>
        <v>0</v>
      </c>
      <c r="Q43" s="11"/>
      <c r="R43" s="11"/>
      <c r="S43" s="11"/>
      <c r="T43" s="11"/>
      <c r="U43" s="34"/>
    </row>
    <row r="44" spans="1:21" ht="19.5" customHeight="1">
      <c r="A44" s="43"/>
      <c r="B44" s="30"/>
      <c r="C44" s="14" t="s">
        <v>12</v>
      </c>
      <c r="D44" s="1">
        <f t="shared" si="0"/>
        <v>0</v>
      </c>
      <c r="E44" s="1"/>
      <c r="F44" s="1">
        <f>I44</f>
        <v>0</v>
      </c>
      <c r="G44" s="1"/>
      <c r="H44" s="37"/>
      <c r="I44" s="12">
        <f>J44+K44+L44+M44</f>
        <v>0</v>
      </c>
      <c r="J44" s="11"/>
      <c r="K44" s="11"/>
      <c r="L44" s="11"/>
      <c r="M44" s="11"/>
      <c r="O44" s="5" t="s">
        <v>12</v>
      </c>
      <c r="P44" s="12">
        <f>Q44+R44+S44+T44</f>
        <v>0</v>
      </c>
      <c r="Q44" s="11"/>
      <c r="R44" s="11"/>
      <c r="S44" s="11"/>
      <c r="T44" s="11"/>
      <c r="U44" s="34"/>
    </row>
    <row r="45" spans="1:21" ht="19.5" customHeight="1">
      <c r="A45" s="43"/>
      <c r="B45" s="30"/>
      <c r="C45" s="14" t="s">
        <v>13</v>
      </c>
      <c r="D45" s="1">
        <f t="shared" si="0"/>
        <v>0</v>
      </c>
      <c r="E45" s="1"/>
      <c r="F45" s="1">
        <f>I45</f>
        <v>0</v>
      </c>
      <c r="G45" s="1"/>
      <c r="H45" s="37"/>
      <c r="I45" s="5">
        <f>J45+K45+L45+M45</f>
        <v>0</v>
      </c>
      <c r="J45" s="11"/>
      <c r="K45" s="11"/>
      <c r="L45" s="11"/>
      <c r="M45" s="11"/>
      <c r="O45" s="5" t="s">
        <v>13</v>
      </c>
      <c r="P45" s="5">
        <f>Q45+R45+S45+T45</f>
        <v>0</v>
      </c>
      <c r="Q45" s="11"/>
      <c r="R45" s="11"/>
      <c r="S45" s="11"/>
      <c r="T45" s="11"/>
      <c r="U45" s="34"/>
    </row>
    <row r="46" spans="1:21" ht="19.5" customHeight="1">
      <c r="A46" s="44"/>
      <c r="B46" s="31"/>
      <c r="C46" s="14" t="s">
        <v>44</v>
      </c>
      <c r="D46" s="1">
        <f t="shared" si="0"/>
        <v>0</v>
      </c>
      <c r="E46" s="1"/>
      <c r="F46" s="1">
        <f>I46</f>
        <v>0</v>
      </c>
      <c r="G46" s="1"/>
      <c r="H46" s="37"/>
      <c r="I46" s="5">
        <f>J46+K46+L46+M46</f>
        <v>0</v>
      </c>
      <c r="J46" s="11"/>
      <c r="K46" s="11"/>
      <c r="L46" s="11"/>
      <c r="M46" s="11"/>
      <c r="O46" s="5" t="s">
        <v>44</v>
      </c>
      <c r="P46" s="5">
        <f>Q46+R46+S46+T46</f>
        <v>0</v>
      </c>
      <c r="Q46" s="11"/>
      <c r="R46" s="11"/>
      <c r="S46" s="11"/>
      <c r="T46" s="11"/>
      <c r="U46" s="34"/>
    </row>
    <row r="47" spans="1:21" s="2" customFormat="1" ht="19.5" customHeight="1" hidden="1">
      <c r="A47" s="42" t="s">
        <v>47</v>
      </c>
      <c r="B47" s="29" t="s">
        <v>48</v>
      </c>
      <c r="C47" s="14" t="s">
        <v>14</v>
      </c>
      <c r="D47" s="17">
        <f t="shared" si="0"/>
        <v>0</v>
      </c>
      <c r="E47" s="15">
        <f>E48+E49+E50+E51</f>
        <v>0</v>
      </c>
      <c r="F47" s="15">
        <f>F48+F49+F50+F51</f>
        <v>0</v>
      </c>
      <c r="G47" s="15">
        <f>G48+G49+G50+G51</f>
        <v>0</v>
      </c>
      <c r="H47" s="32" t="s">
        <v>34</v>
      </c>
      <c r="I47" s="10">
        <f>I48+I49+I50+I51</f>
        <v>0</v>
      </c>
      <c r="J47" s="10">
        <f>J48+J49+J50+J51</f>
        <v>0</v>
      </c>
      <c r="K47" s="10">
        <f>K48+K49+K50+K51</f>
        <v>0</v>
      </c>
      <c r="L47" s="10">
        <f>L48+L49+L50+L51</f>
        <v>0</v>
      </c>
      <c r="M47" s="10">
        <f>M48+M49+M50+M51</f>
        <v>0</v>
      </c>
      <c r="N47" s="6"/>
      <c r="O47" s="5" t="s">
        <v>50</v>
      </c>
      <c r="P47" s="10">
        <f>P48+P49+P50+P51</f>
        <v>0</v>
      </c>
      <c r="Q47" s="10">
        <f>Q48+Q49+Q50+Q51</f>
        <v>0</v>
      </c>
      <c r="R47" s="10">
        <f>R48+R49+R50+R51</f>
        <v>0</v>
      </c>
      <c r="S47" s="10">
        <f>S48+S49+S50+S51</f>
        <v>0</v>
      </c>
      <c r="T47" s="10">
        <f>T48+T49+T50+T51</f>
        <v>0</v>
      </c>
      <c r="U47" s="35" t="s">
        <v>48</v>
      </c>
    </row>
    <row r="48" spans="1:21" s="2" customFormat="1" ht="19.5" customHeight="1" hidden="1">
      <c r="A48" s="43"/>
      <c r="B48" s="30"/>
      <c r="C48" s="14" t="s">
        <v>11</v>
      </c>
      <c r="D48" s="1">
        <f t="shared" si="0"/>
        <v>0</v>
      </c>
      <c r="E48" s="1"/>
      <c r="F48" s="1"/>
      <c r="G48" s="1"/>
      <c r="H48" s="33"/>
      <c r="I48" s="11">
        <f>J48+K48+L48+M48</f>
        <v>0</v>
      </c>
      <c r="J48" s="11"/>
      <c r="K48" s="11"/>
      <c r="L48" s="11"/>
      <c r="M48" s="11"/>
      <c r="N48" s="6"/>
      <c r="O48" s="5" t="s">
        <v>11</v>
      </c>
      <c r="P48" s="11">
        <f>Q48+R48+S48+T48</f>
        <v>0</v>
      </c>
      <c r="Q48" s="11"/>
      <c r="R48" s="11"/>
      <c r="S48" s="11"/>
      <c r="T48" s="11"/>
      <c r="U48" s="35"/>
    </row>
    <row r="49" spans="1:21" s="2" customFormat="1" ht="19.5" customHeight="1" hidden="1">
      <c r="A49" s="43"/>
      <c r="B49" s="30"/>
      <c r="C49" s="14" t="s">
        <v>12</v>
      </c>
      <c r="D49" s="1">
        <f t="shared" si="0"/>
        <v>0</v>
      </c>
      <c r="E49" s="1"/>
      <c r="F49" s="1"/>
      <c r="G49" s="1"/>
      <c r="H49" s="33"/>
      <c r="I49" s="11">
        <f>J49+K49+L49+M49</f>
        <v>0</v>
      </c>
      <c r="J49" s="11"/>
      <c r="K49" s="11"/>
      <c r="L49" s="11"/>
      <c r="M49" s="11"/>
      <c r="N49" s="6"/>
      <c r="O49" s="5" t="s">
        <v>12</v>
      </c>
      <c r="P49" s="11">
        <f>Q49+R49+S49+T49</f>
        <v>0</v>
      </c>
      <c r="Q49" s="11"/>
      <c r="R49" s="11"/>
      <c r="S49" s="11"/>
      <c r="T49" s="11"/>
      <c r="U49" s="35"/>
    </row>
    <row r="50" spans="1:21" s="2" customFormat="1" ht="19.5" customHeight="1" hidden="1">
      <c r="A50" s="43"/>
      <c r="B50" s="30"/>
      <c r="C50" s="14" t="s">
        <v>13</v>
      </c>
      <c r="D50" s="1">
        <f t="shared" si="0"/>
        <v>0</v>
      </c>
      <c r="E50" s="1"/>
      <c r="F50" s="1"/>
      <c r="G50" s="1"/>
      <c r="H50" s="33"/>
      <c r="I50" s="11">
        <f>J50+K50+L50+M50</f>
        <v>0</v>
      </c>
      <c r="J50" s="11"/>
      <c r="K50" s="11"/>
      <c r="L50" s="11"/>
      <c r="M50" s="11"/>
      <c r="N50" s="6"/>
      <c r="O50" s="5" t="s">
        <v>13</v>
      </c>
      <c r="P50" s="11">
        <f>Q50+R50+S50+T50</f>
        <v>0</v>
      </c>
      <c r="Q50" s="11"/>
      <c r="R50" s="11"/>
      <c r="S50" s="11"/>
      <c r="T50" s="11"/>
      <c r="U50" s="35"/>
    </row>
    <row r="51" spans="1:21" s="2" customFormat="1" ht="19.5" customHeight="1" hidden="1">
      <c r="A51" s="44"/>
      <c r="B51" s="31"/>
      <c r="C51" s="14" t="s">
        <v>44</v>
      </c>
      <c r="D51" s="1">
        <f t="shared" si="0"/>
        <v>0</v>
      </c>
      <c r="E51" s="1"/>
      <c r="F51" s="1"/>
      <c r="G51" s="1"/>
      <c r="H51" s="33"/>
      <c r="I51" s="11">
        <f>J51+K51+L51+M51</f>
        <v>0</v>
      </c>
      <c r="J51" s="11"/>
      <c r="K51" s="11"/>
      <c r="L51" s="11"/>
      <c r="M51" s="11"/>
      <c r="N51" s="6"/>
      <c r="O51" s="5" t="s">
        <v>44</v>
      </c>
      <c r="P51" s="11">
        <f>Q51+R51+S51+T51</f>
        <v>0</v>
      </c>
      <c r="Q51" s="11"/>
      <c r="R51" s="11"/>
      <c r="S51" s="11"/>
      <c r="T51" s="11"/>
      <c r="U51" s="35"/>
    </row>
    <row r="52" spans="1:21" ht="19.5" customHeight="1">
      <c r="A52" s="42" t="s">
        <v>53</v>
      </c>
      <c r="B52" s="45" t="s">
        <v>18</v>
      </c>
      <c r="C52" s="14" t="s">
        <v>14</v>
      </c>
      <c r="D52" s="15">
        <f t="shared" si="0"/>
        <v>1799.2666666666669</v>
      </c>
      <c r="E52" s="17">
        <f>E53+E54+E55+E56</f>
        <v>524.8666666666667</v>
      </c>
      <c r="F52" s="17">
        <f>F53+F54+F55+F56</f>
        <v>1274.4</v>
      </c>
      <c r="G52" s="17">
        <f>G53+G54+G55+G56</f>
        <v>0</v>
      </c>
      <c r="H52" s="38"/>
      <c r="I52" s="10">
        <f>I53+I54+I55+I56</f>
        <v>1274.4</v>
      </c>
      <c r="J52" s="10">
        <f>J53+J54+J55+J56</f>
        <v>5.6000000000000005</v>
      </c>
      <c r="K52" s="10">
        <f>K53+K54+K55+K56</f>
        <v>479.7</v>
      </c>
      <c r="L52" s="10">
        <f>L53+L54+L55+L56</f>
        <v>495.2</v>
      </c>
      <c r="M52" s="10">
        <f>M53+M54+M55+M56</f>
        <v>293.9</v>
      </c>
      <c r="O52" s="5" t="s">
        <v>50</v>
      </c>
      <c r="P52" s="10">
        <f>P53+P54+P55+P56</f>
        <v>524.9000000000001</v>
      </c>
      <c r="Q52" s="10">
        <f>Q53+Q54+Q55+Q56</f>
        <v>0</v>
      </c>
      <c r="R52" s="10">
        <f>R53+R54+R55+R56</f>
        <v>221.8</v>
      </c>
      <c r="S52" s="10">
        <f>S53+S54+S55+S56</f>
        <v>245</v>
      </c>
      <c r="T52" s="10">
        <f>T53+T54+T55+T56</f>
        <v>58.1</v>
      </c>
      <c r="U52" s="28" t="s">
        <v>18</v>
      </c>
    </row>
    <row r="53" spans="1:21" ht="19.5" customHeight="1">
      <c r="A53" s="43"/>
      <c r="B53" s="46"/>
      <c r="C53" s="14" t="s">
        <v>11</v>
      </c>
      <c r="D53" s="18">
        <f t="shared" si="0"/>
        <v>856.5999999999999</v>
      </c>
      <c r="E53" s="1">
        <f aca="true" t="shared" si="6" ref="E53:F56">E13+E28+E48</f>
        <v>478.2</v>
      </c>
      <c r="F53" s="1">
        <f t="shared" si="6"/>
        <v>378.4</v>
      </c>
      <c r="G53" s="18">
        <f>G28+G13+G48</f>
        <v>0</v>
      </c>
      <c r="H53" s="38"/>
      <c r="I53" s="11">
        <f>J53+K53+L53+M53</f>
        <v>378.4</v>
      </c>
      <c r="J53" s="11">
        <f aca="true" t="shared" si="7" ref="J53:M56">J13+J28+J48</f>
        <v>0.5</v>
      </c>
      <c r="K53" s="11">
        <f t="shared" si="7"/>
        <v>102.7</v>
      </c>
      <c r="L53" s="11">
        <f t="shared" si="7"/>
        <v>225.2</v>
      </c>
      <c r="M53" s="11">
        <f t="shared" si="7"/>
        <v>50</v>
      </c>
      <c r="N53" s="12">
        <f>F53-I53</f>
        <v>0</v>
      </c>
      <c r="O53" s="5" t="s">
        <v>11</v>
      </c>
      <c r="P53" s="11">
        <f>Q53+R53+S53+T53</f>
        <v>478.20000000000005</v>
      </c>
      <c r="Q53" s="11">
        <f aca="true" t="shared" si="8" ref="Q53:T56">Q13+Q28+Q48</f>
        <v>0</v>
      </c>
      <c r="R53" s="11">
        <f t="shared" si="8"/>
        <v>175.1</v>
      </c>
      <c r="S53" s="11">
        <f t="shared" si="8"/>
        <v>245</v>
      </c>
      <c r="T53" s="11">
        <f t="shared" si="8"/>
        <v>58.1</v>
      </c>
      <c r="U53" s="28"/>
    </row>
    <row r="54" spans="1:21" ht="19.5" customHeight="1">
      <c r="A54" s="43"/>
      <c r="B54" s="46"/>
      <c r="C54" s="14" t="s">
        <v>12</v>
      </c>
      <c r="D54" s="18">
        <f t="shared" si="0"/>
        <v>227.26666666666665</v>
      </c>
      <c r="E54" s="1">
        <f t="shared" si="6"/>
        <v>46.666666666666664</v>
      </c>
      <c r="F54" s="1">
        <f t="shared" si="6"/>
        <v>180.6</v>
      </c>
      <c r="G54" s="18">
        <f>G29+G14+G49</f>
        <v>0</v>
      </c>
      <c r="H54" s="38"/>
      <c r="I54" s="11">
        <f>J54+K54+L54+M54</f>
        <v>180.60000000000002</v>
      </c>
      <c r="J54" s="11">
        <f t="shared" si="7"/>
        <v>1.7</v>
      </c>
      <c r="K54" s="11">
        <f t="shared" si="7"/>
        <v>77</v>
      </c>
      <c r="L54" s="11">
        <f t="shared" si="7"/>
        <v>33</v>
      </c>
      <c r="M54" s="11">
        <f t="shared" si="7"/>
        <v>68.9</v>
      </c>
      <c r="N54" s="12">
        <f>F54-I54</f>
        <v>0</v>
      </c>
      <c r="O54" s="5" t="s">
        <v>12</v>
      </c>
      <c r="P54" s="11">
        <f>Q54+R54+S54+T54</f>
        <v>46.7</v>
      </c>
      <c r="Q54" s="11">
        <f t="shared" si="8"/>
        <v>0</v>
      </c>
      <c r="R54" s="11">
        <f t="shared" si="8"/>
        <v>46.7</v>
      </c>
      <c r="S54" s="11">
        <f t="shared" si="8"/>
        <v>0</v>
      </c>
      <c r="T54" s="11">
        <f t="shared" si="8"/>
        <v>0</v>
      </c>
      <c r="U54" s="28"/>
    </row>
    <row r="55" spans="1:21" ht="19.5" customHeight="1">
      <c r="A55" s="43"/>
      <c r="B55" s="46"/>
      <c r="C55" s="14" t="s">
        <v>13</v>
      </c>
      <c r="D55" s="18">
        <f t="shared" si="0"/>
        <v>383.7</v>
      </c>
      <c r="E55" s="1">
        <f t="shared" si="6"/>
        <v>0</v>
      </c>
      <c r="F55" s="1">
        <f t="shared" si="6"/>
        <v>383.7</v>
      </c>
      <c r="G55" s="18">
        <f>G30+G15+G50</f>
        <v>0</v>
      </c>
      <c r="H55" s="38"/>
      <c r="I55" s="11">
        <f>J55+K55+L55+M55</f>
        <v>383.7</v>
      </c>
      <c r="J55" s="11">
        <f t="shared" si="7"/>
        <v>1.7</v>
      </c>
      <c r="K55" s="11">
        <f t="shared" si="7"/>
        <v>175</v>
      </c>
      <c r="L55" s="11">
        <f t="shared" si="7"/>
        <v>132</v>
      </c>
      <c r="M55" s="11">
        <f t="shared" si="7"/>
        <v>75</v>
      </c>
      <c r="N55" s="12">
        <f>F55-I55</f>
        <v>0</v>
      </c>
      <c r="O55" s="5" t="s">
        <v>13</v>
      </c>
      <c r="P55" s="11">
        <f>Q55+R55+S55+T55</f>
        <v>0</v>
      </c>
      <c r="Q55" s="11">
        <f t="shared" si="8"/>
        <v>0</v>
      </c>
      <c r="R55" s="11">
        <f t="shared" si="8"/>
        <v>0</v>
      </c>
      <c r="S55" s="11">
        <f t="shared" si="8"/>
        <v>0</v>
      </c>
      <c r="T55" s="11">
        <f t="shared" si="8"/>
        <v>0</v>
      </c>
      <c r="U55" s="28"/>
    </row>
    <row r="56" spans="1:21" ht="19.5" customHeight="1">
      <c r="A56" s="44"/>
      <c r="B56" s="47"/>
      <c r="C56" s="14" t="s">
        <v>44</v>
      </c>
      <c r="D56" s="18">
        <f t="shared" si="0"/>
        <v>331.7</v>
      </c>
      <c r="E56" s="1">
        <f t="shared" si="6"/>
        <v>0</v>
      </c>
      <c r="F56" s="1">
        <f t="shared" si="6"/>
        <v>331.7</v>
      </c>
      <c r="G56" s="18">
        <f>G31+G16+G51</f>
        <v>0</v>
      </c>
      <c r="H56" s="38"/>
      <c r="I56" s="5">
        <f>J56+K56+L56+M56</f>
        <v>331.7</v>
      </c>
      <c r="J56" s="11">
        <f t="shared" si="7"/>
        <v>1.7</v>
      </c>
      <c r="K56" s="11">
        <f t="shared" si="7"/>
        <v>125</v>
      </c>
      <c r="L56" s="11">
        <f t="shared" si="7"/>
        <v>105</v>
      </c>
      <c r="M56" s="11">
        <f t="shared" si="7"/>
        <v>100</v>
      </c>
      <c r="N56" s="12">
        <f>F56-I56</f>
        <v>0</v>
      </c>
      <c r="O56" s="5" t="s">
        <v>44</v>
      </c>
      <c r="P56" s="5">
        <f>Q56+R56+S56+T56</f>
        <v>0</v>
      </c>
      <c r="Q56" s="11">
        <f t="shared" si="8"/>
        <v>0</v>
      </c>
      <c r="R56" s="11">
        <f t="shared" si="8"/>
        <v>0</v>
      </c>
      <c r="S56" s="11">
        <f t="shared" si="8"/>
        <v>0</v>
      </c>
      <c r="T56" s="11">
        <f t="shared" si="8"/>
        <v>0</v>
      </c>
      <c r="U56" s="28"/>
    </row>
    <row r="57" spans="1:21" ht="19.5" customHeight="1">
      <c r="A57" s="4"/>
      <c r="B57" s="4" t="s">
        <v>20</v>
      </c>
      <c r="C57" s="4"/>
      <c r="D57" s="4"/>
      <c r="E57" s="4"/>
      <c r="F57" s="19" t="s">
        <v>42</v>
      </c>
      <c r="G57" s="4"/>
      <c r="H57" s="4"/>
      <c r="J57" s="5" t="s">
        <v>23</v>
      </c>
      <c r="K57" s="5" t="s">
        <v>21</v>
      </c>
      <c r="L57" s="5" t="s">
        <v>22</v>
      </c>
      <c r="M57" s="5" t="s">
        <v>32</v>
      </c>
      <c r="P57" s="5"/>
      <c r="Q57" s="5" t="s">
        <v>23</v>
      </c>
      <c r="R57" s="5" t="s">
        <v>21</v>
      </c>
      <c r="S57" s="5" t="s">
        <v>22</v>
      </c>
      <c r="T57" s="5" t="s">
        <v>32</v>
      </c>
      <c r="U57" s="6"/>
    </row>
    <row r="58" spans="1:21" ht="19.5" customHeight="1">
      <c r="A58" s="39">
        <v>4</v>
      </c>
      <c r="B58" s="39" t="s">
        <v>30</v>
      </c>
      <c r="C58" s="14" t="s">
        <v>14</v>
      </c>
      <c r="D58" s="17">
        <f aca="true" t="shared" si="9" ref="D58:D77">E58+F58+G58</f>
        <v>5.6000000000000005</v>
      </c>
      <c r="E58" s="17">
        <f>E59+E60+E62</f>
        <v>0</v>
      </c>
      <c r="F58" s="17">
        <f>F59+F60+F61+F62</f>
        <v>5.6000000000000005</v>
      </c>
      <c r="G58" s="17">
        <f>G59+G60+G62</f>
        <v>0</v>
      </c>
      <c r="H58" s="37" t="s">
        <v>30</v>
      </c>
      <c r="J58" s="11">
        <f aca="true" t="shared" si="10" ref="J58:M61">J53-J48</f>
        <v>0.5</v>
      </c>
      <c r="K58" s="11">
        <f t="shared" si="10"/>
        <v>102.7</v>
      </c>
      <c r="L58" s="11">
        <f t="shared" si="10"/>
        <v>225.2</v>
      </c>
      <c r="M58" s="11">
        <f t="shared" si="10"/>
        <v>50</v>
      </c>
      <c r="U58" s="27"/>
    </row>
    <row r="59" spans="1:21" ht="19.5" customHeight="1">
      <c r="A59" s="40"/>
      <c r="B59" s="40"/>
      <c r="C59" s="14" t="s">
        <v>11</v>
      </c>
      <c r="D59" s="1">
        <f t="shared" si="9"/>
        <v>0.5</v>
      </c>
      <c r="E59" s="1"/>
      <c r="F59" s="1">
        <f>J13+J28+J48</f>
        <v>0.5</v>
      </c>
      <c r="G59" s="1"/>
      <c r="H59" s="37"/>
      <c r="J59" s="11">
        <f t="shared" si="10"/>
        <v>1.7</v>
      </c>
      <c r="K59" s="11">
        <f t="shared" si="10"/>
        <v>77</v>
      </c>
      <c r="L59" s="11">
        <f t="shared" si="10"/>
        <v>33</v>
      </c>
      <c r="M59" s="11">
        <f t="shared" si="10"/>
        <v>68.9</v>
      </c>
      <c r="U59" s="27"/>
    </row>
    <row r="60" spans="1:21" ht="19.5" customHeight="1">
      <c r="A60" s="40"/>
      <c r="B60" s="40"/>
      <c r="C60" s="14" t="s">
        <v>12</v>
      </c>
      <c r="D60" s="1">
        <f t="shared" si="9"/>
        <v>1.7</v>
      </c>
      <c r="E60" s="1"/>
      <c r="F60" s="1">
        <f>J14+J29+J49</f>
        <v>1.7</v>
      </c>
      <c r="G60" s="1"/>
      <c r="H60" s="37"/>
      <c r="J60" s="11">
        <f t="shared" si="10"/>
        <v>1.7</v>
      </c>
      <c r="K60" s="11">
        <f t="shared" si="10"/>
        <v>175</v>
      </c>
      <c r="L60" s="11">
        <f t="shared" si="10"/>
        <v>132</v>
      </c>
      <c r="M60" s="11">
        <f t="shared" si="10"/>
        <v>75</v>
      </c>
      <c r="U60" s="27"/>
    </row>
    <row r="61" spans="1:21" ht="19.5" customHeight="1">
      <c r="A61" s="40"/>
      <c r="B61" s="40"/>
      <c r="C61" s="14" t="s">
        <v>13</v>
      </c>
      <c r="D61" s="1">
        <f t="shared" si="9"/>
        <v>1.7</v>
      </c>
      <c r="E61" s="1"/>
      <c r="F61" s="1">
        <f>J15+J30+J50</f>
        <v>1.7</v>
      </c>
      <c r="G61" s="1"/>
      <c r="H61" s="37"/>
      <c r="J61" s="11">
        <f t="shared" si="10"/>
        <v>1.7</v>
      </c>
      <c r="K61" s="11">
        <f t="shared" si="10"/>
        <v>125</v>
      </c>
      <c r="L61" s="11">
        <f t="shared" si="10"/>
        <v>105</v>
      </c>
      <c r="M61" s="11">
        <f t="shared" si="10"/>
        <v>100</v>
      </c>
      <c r="U61" s="27"/>
    </row>
    <row r="62" spans="1:21" ht="19.5" customHeight="1">
      <c r="A62" s="41"/>
      <c r="B62" s="41"/>
      <c r="C62" s="14" t="s">
        <v>44</v>
      </c>
      <c r="D62" s="1">
        <f t="shared" si="9"/>
        <v>1.7</v>
      </c>
      <c r="E62" s="1"/>
      <c r="F62" s="1">
        <f>J16+J31+J51</f>
        <v>1.7</v>
      </c>
      <c r="G62" s="1"/>
      <c r="H62" s="37"/>
      <c r="J62" s="10">
        <f>SUM(J58:J61)</f>
        <v>5.6000000000000005</v>
      </c>
      <c r="K62" s="10">
        <f>SUM(K58:K61)</f>
        <v>479.7</v>
      </c>
      <c r="L62" s="10">
        <f>SUM(L58:L61)</f>
        <v>495.2</v>
      </c>
      <c r="M62" s="10">
        <f>SUM(M58:M61)</f>
        <v>293.9</v>
      </c>
      <c r="U62" s="27"/>
    </row>
    <row r="63" spans="1:21" ht="19.5" customHeight="1">
      <c r="A63" s="39">
        <v>5</v>
      </c>
      <c r="B63" s="39" t="s">
        <v>19</v>
      </c>
      <c r="C63" s="14" t="s">
        <v>14</v>
      </c>
      <c r="D63" s="17">
        <f t="shared" si="9"/>
        <v>701.5</v>
      </c>
      <c r="E63" s="17">
        <f>E64+E65+E67</f>
        <v>221.8</v>
      </c>
      <c r="F63" s="17">
        <f>F64+F65+F66+F67</f>
        <v>479.7</v>
      </c>
      <c r="G63" s="17">
        <f>G64+G65+G67</f>
        <v>0</v>
      </c>
      <c r="H63" s="37" t="s">
        <v>19</v>
      </c>
      <c r="U63" s="27"/>
    </row>
    <row r="64" spans="1:21" ht="19.5" customHeight="1">
      <c r="A64" s="40"/>
      <c r="B64" s="40"/>
      <c r="C64" s="14" t="s">
        <v>11</v>
      </c>
      <c r="D64" s="1">
        <f t="shared" si="9"/>
        <v>277.8</v>
      </c>
      <c r="E64" s="1">
        <f>R13+R28+R48</f>
        <v>175.1</v>
      </c>
      <c r="F64" s="1">
        <f>K13+K28+K48</f>
        <v>102.7</v>
      </c>
      <c r="G64" s="1"/>
      <c r="H64" s="37"/>
      <c r="U64" s="27"/>
    </row>
    <row r="65" spans="1:21" ht="19.5" customHeight="1">
      <c r="A65" s="40"/>
      <c r="B65" s="40"/>
      <c r="C65" s="14" t="s">
        <v>12</v>
      </c>
      <c r="D65" s="1">
        <f t="shared" si="9"/>
        <v>123.7</v>
      </c>
      <c r="E65" s="1">
        <f>R14+R29+R49</f>
        <v>46.7</v>
      </c>
      <c r="F65" s="1">
        <f>K14+K29+K49</f>
        <v>77</v>
      </c>
      <c r="G65" s="1"/>
      <c r="H65" s="37"/>
      <c r="U65" s="27"/>
    </row>
    <row r="66" spans="1:21" ht="19.5" customHeight="1">
      <c r="A66" s="40"/>
      <c r="B66" s="40"/>
      <c r="C66" s="14" t="s">
        <v>13</v>
      </c>
      <c r="D66" s="1">
        <f t="shared" si="9"/>
        <v>175</v>
      </c>
      <c r="E66" s="1">
        <f>R15+R30+R50</f>
        <v>0</v>
      </c>
      <c r="F66" s="1">
        <f>K15+K30+K50</f>
        <v>175</v>
      </c>
      <c r="G66" s="1"/>
      <c r="H66" s="37"/>
      <c r="U66" s="27"/>
    </row>
    <row r="67" spans="1:21" ht="19.5" customHeight="1">
      <c r="A67" s="41"/>
      <c r="B67" s="41"/>
      <c r="C67" s="14" t="s">
        <v>44</v>
      </c>
      <c r="D67" s="1">
        <f t="shared" si="9"/>
        <v>125</v>
      </c>
      <c r="E67" s="1">
        <f>R16+R31+R51</f>
        <v>0</v>
      </c>
      <c r="F67" s="1">
        <f>K16+K31+K51</f>
        <v>125</v>
      </c>
      <c r="G67" s="1"/>
      <c r="H67" s="37"/>
      <c r="U67" s="27"/>
    </row>
    <row r="68" spans="1:21" ht="19.5" customHeight="1">
      <c r="A68" s="39">
        <v>6</v>
      </c>
      <c r="B68" s="39" t="s">
        <v>24</v>
      </c>
      <c r="C68" s="14" t="s">
        <v>14</v>
      </c>
      <c r="D68" s="17">
        <f t="shared" si="9"/>
        <v>740.2</v>
      </c>
      <c r="E68" s="17">
        <f>E69+E70+E72</f>
        <v>245</v>
      </c>
      <c r="F68" s="17">
        <f>F69+F70+F71+F72</f>
        <v>495.2</v>
      </c>
      <c r="G68" s="17">
        <f>G69+G70+G72</f>
        <v>0</v>
      </c>
      <c r="H68" s="37" t="s">
        <v>24</v>
      </c>
      <c r="U68" s="27"/>
    </row>
    <row r="69" spans="1:21" ht="19.5" customHeight="1">
      <c r="A69" s="40"/>
      <c r="B69" s="40"/>
      <c r="C69" s="14" t="s">
        <v>11</v>
      </c>
      <c r="D69" s="1">
        <f t="shared" si="9"/>
        <v>470.2</v>
      </c>
      <c r="E69" s="1">
        <f>S13+S28+S48</f>
        <v>245</v>
      </c>
      <c r="F69" s="1">
        <f>L13+L28+L48</f>
        <v>225.2</v>
      </c>
      <c r="G69" s="1"/>
      <c r="H69" s="37"/>
      <c r="U69" s="27"/>
    </row>
    <row r="70" spans="1:21" ht="19.5" customHeight="1">
      <c r="A70" s="40"/>
      <c r="B70" s="40"/>
      <c r="C70" s="14" t="s">
        <v>12</v>
      </c>
      <c r="D70" s="1">
        <f t="shared" si="9"/>
        <v>33</v>
      </c>
      <c r="E70" s="1">
        <f>S14+S29+S49</f>
        <v>0</v>
      </c>
      <c r="F70" s="1">
        <f>L14+L29+L49</f>
        <v>33</v>
      </c>
      <c r="G70" s="1"/>
      <c r="H70" s="37"/>
      <c r="U70" s="27"/>
    </row>
    <row r="71" spans="1:21" ht="19.5" customHeight="1">
      <c r="A71" s="40"/>
      <c r="B71" s="40"/>
      <c r="C71" s="14" t="s">
        <v>13</v>
      </c>
      <c r="D71" s="1">
        <f t="shared" si="9"/>
        <v>132</v>
      </c>
      <c r="E71" s="1">
        <f>S15+S30+S50</f>
        <v>0</v>
      </c>
      <c r="F71" s="1">
        <f>L15+L30+L50</f>
        <v>132</v>
      </c>
      <c r="G71" s="1"/>
      <c r="H71" s="37"/>
      <c r="U71" s="27"/>
    </row>
    <row r="72" spans="1:21" ht="19.5" customHeight="1">
      <c r="A72" s="41"/>
      <c r="B72" s="41"/>
      <c r="C72" s="14" t="s">
        <v>44</v>
      </c>
      <c r="D72" s="1">
        <f t="shared" si="9"/>
        <v>105</v>
      </c>
      <c r="E72" s="1">
        <f>S16+S31+S51</f>
        <v>0</v>
      </c>
      <c r="F72" s="1">
        <f>L16+L31+L51</f>
        <v>105</v>
      </c>
      <c r="G72" s="1"/>
      <c r="H72" s="37"/>
      <c r="U72" s="27"/>
    </row>
    <row r="73" spans="1:21" ht="19.5" customHeight="1">
      <c r="A73" s="39">
        <v>7</v>
      </c>
      <c r="B73" s="39" t="s">
        <v>31</v>
      </c>
      <c r="C73" s="14" t="s">
        <v>14</v>
      </c>
      <c r="D73" s="17">
        <f t="shared" si="9"/>
        <v>352</v>
      </c>
      <c r="E73" s="17">
        <f>E74+E75+E77</f>
        <v>58.1</v>
      </c>
      <c r="F73" s="17">
        <f>F74+F75+F76+F77</f>
        <v>293.9</v>
      </c>
      <c r="G73" s="17">
        <f>G74+G75+G77</f>
        <v>0</v>
      </c>
      <c r="H73" s="37" t="s">
        <v>31</v>
      </c>
      <c r="U73" s="27"/>
    </row>
    <row r="74" spans="1:21" ht="19.5" customHeight="1">
      <c r="A74" s="40"/>
      <c r="B74" s="40"/>
      <c r="C74" s="14" t="s">
        <v>11</v>
      </c>
      <c r="D74" s="1">
        <f t="shared" si="9"/>
        <v>108.1</v>
      </c>
      <c r="E74" s="22">
        <f>T13+T28+T48</f>
        <v>58.1</v>
      </c>
      <c r="F74" s="1">
        <f>M13+M28+M48</f>
        <v>50</v>
      </c>
      <c r="G74" s="4"/>
      <c r="H74" s="37"/>
      <c r="U74" s="27"/>
    </row>
    <row r="75" spans="1:21" ht="19.5" customHeight="1">
      <c r="A75" s="40"/>
      <c r="B75" s="40"/>
      <c r="C75" s="14" t="s">
        <v>12</v>
      </c>
      <c r="D75" s="1">
        <f t="shared" si="9"/>
        <v>68.9</v>
      </c>
      <c r="E75" s="22">
        <f>T14+T29+T49</f>
        <v>0</v>
      </c>
      <c r="F75" s="1">
        <f>M14+M29+M49</f>
        <v>68.9</v>
      </c>
      <c r="G75" s="4"/>
      <c r="H75" s="37"/>
      <c r="U75" s="27"/>
    </row>
    <row r="76" spans="1:21" ht="19.5" customHeight="1">
      <c r="A76" s="40"/>
      <c r="B76" s="40"/>
      <c r="C76" s="14" t="s">
        <v>13</v>
      </c>
      <c r="D76" s="1">
        <f t="shared" si="9"/>
        <v>75</v>
      </c>
      <c r="E76" s="22">
        <f>T15+T30+T50</f>
        <v>0</v>
      </c>
      <c r="F76" s="1">
        <f>M15+M30+M50</f>
        <v>75</v>
      </c>
      <c r="G76" s="4"/>
      <c r="H76" s="37"/>
      <c r="U76" s="27"/>
    </row>
    <row r="77" spans="1:21" ht="19.5" customHeight="1">
      <c r="A77" s="41"/>
      <c r="B77" s="41"/>
      <c r="C77" s="14" t="s">
        <v>44</v>
      </c>
      <c r="D77" s="1">
        <f t="shared" si="9"/>
        <v>100</v>
      </c>
      <c r="E77" s="22">
        <f>T16+T31+T51</f>
        <v>0</v>
      </c>
      <c r="F77" s="1">
        <f>M16+M31+M51</f>
        <v>100</v>
      </c>
      <c r="G77" s="4"/>
      <c r="H77" s="37"/>
      <c r="U77" s="27"/>
    </row>
    <row r="79" spans="2:9" ht="18.75">
      <c r="B79" s="48" t="s">
        <v>45</v>
      </c>
      <c r="C79" s="48"/>
      <c r="F79" s="49"/>
      <c r="G79" s="49"/>
      <c r="H79" s="50" t="s">
        <v>46</v>
      </c>
      <c r="I79" s="50"/>
    </row>
    <row r="84" spans="3:6" ht="15.75">
      <c r="C84" s="23"/>
      <c r="D84" s="24"/>
      <c r="E84" s="13"/>
      <c r="F84" s="13"/>
    </row>
    <row r="85" spans="3:6" ht="15.75">
      <c r="C85" s="25"/>
      <c r="D85" s="26"/>
      <c r="E85" s="26"/>
      <c r="F85" s="26"/>
    </row>
    <row r="86" spans="3:6" ht="15.75">
      <c r="C86" s="25"/>
      <c r="D86" s="26"/>
      <c r="E86" s="26"/>
      <c r="F86" s="26"/>
    </row>
    <row r="87" spans="3:6" ht="15.75">
      <c r="C87" s="25"/>
      <c r="D87" s="26"/>
      <c r="E87" s="26"/>
      <c r="F87" s="26"/>
    </row>
    <row r="88" spans="4:6" ht="15.75">
      <c r="D88" s="26"/>
      <c r="E88" s="26"/>
      <c r="F88" s="26"/>
    </row>
  </sheetData>
  <mergeCells count="71">
    <mergeCell ref="J10:M10"/>
    <mergeCell ref="I10:I11"/>
    <mergeCell ref="P10:P11"/>
    <mergeCell ref="Q10:T10"/>
    <mergeCell ref="B79:C79"/>
    <mergeCell ref="F79:G79"/>
    <mergeCell ref="H79:I79"/>
    <mergeCell ref="G2:H2"/>
    <mergeCell ref="G3:H3"/>
    <mergeCell ref="A6:H6"/>
    <mergeCell ref="A7:H7"/>
    <mergeCell ref="H22:H26"/>
    <mergeCell ref="A17:A21"/>
    <mergeCell ref="A12:A16"/>
    <mergeCell ref="B12:B16"/>
    <mergeCell ref="B17:B21"/>
    <mergeCell ref="H12:H16"/>
    <mergeCell ref="H17:H21"/>
    <mergeCell ref="A52:A56"/>
    <mergeCell ref="B52:B56"/>
    <mergeCell ref="H52:H56"/>
    <mergeCell ref="A32:A36"/>
    <mergeCell ref="B32:B36"/>
    <mergeCell ref="H32:H36"/>
    <mergeCell ref="A37:A41"/>
    <mergeCell ref="H37:H41"/>
    <mergeCell ref="A42:A46"/>
    <mergeCell ref="A47:A51"/>
    <mergeCell ref="A22:A26"/>
    <mergeCell ref="B22:B26"/>
    <mergeCell ref="B42:B46"/>
    <mergeCell ref="H42:H46"/>
    <mergeCell ref="A27:A31"/>
    <mergeCell ref="B27:B31"/>
    <mergeCell ref="H27:H31"/>
    <mergeCell ref="H73:H77"/>
    <mergeCell ref="A68:A72"/>
    <mergeCell ref="B68:B72"/>
    <mergeCell ref="A73:A77"/>
    <mergeCell ref="B73:B77"/>
    <mergeCell ref="H63:H67"/>
    <mergeCell ref="H68:H72"/>
    <mergeCell ref="A58:A62"/>
    <mergeCell ref="B58:B62"/>
    <mergeCell ref="A63:A67"/>
    <mergeCell ref="B63:B67"/>
    <mergeCell ref="A5:H5"/>
    <mergeCell ref="H58:H62"/>
    <mergeCell ref="A9:A11"/>
    <mergeCell ref="B9:B11"/>
    <mergeCell ref="H9:H11"/>
    <mergeCell ref="E10:G10"/>
    <mergeCell ref="D10:D11"/>
    <mergeCell ref="D9:G9"/>
    <mergeCell ref="C9:C11"/>
    <mergeCell ref="B37:B41"/>
    <mergeCell ref="B47:B51"/>
    <mergeCell ref="H47:H51"/>
    <mergeCell ref="U12:U16"/>
    <mergeCell ref="U17:U21"/>
    <mergeCell ref="U22:U26"/>
    <mergeCell ref="U27:U31"/>
    <mergeCell ref="U32:U36"/>
    <mergeCell ref="U37:U41"/>
    <mergeCell ref="U42:U46"/>
    <mergeCell ref="U47:U51"/>
    <mergeCell ref="U73:U77"/>
    <mergeCell ref="U52:U56"/>
    <mergeCell ref="U58:U62"/>
    <mergeCell ref="U63:U67"/>
    <mergeCell ref="U68:U72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65" r:id="rId1"/>
  <rowBreaks count="1" manualBreakCount="1">
    <brk id="67" max="7" man="1"/>
  </rowBreaks>
  <colBreaks count="1" manualBreakCount="1">
    <brk id="8" max="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Вершинина</dc:creator>
  <cp:keywords/>
  <dc:description/>
  <cp:lastModifiedBy>Вершинина</cp:lastModifiedBy>
  <cp:lastPrinted>2014-11-26T06:55:09Z</cp:lastPrinted>
  <dcterms:created xsi:type="dcterms:W3CDTF">2013-10-11T07:54:57Z</dcterms:created>
  <dcterms:modified xsi:type="dcterms:W3CDTF">2016-04-14T03:07:51Z</dcterms:modified>
  <cp:category/>
  <cp:version/>
  <cp:contentType/>
  <cp:contentStatus/>
</cp:coreProperties>
</file>